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rives compartilhados\SELC\04 - DOCUMENTOS DAS LICITAÇÕES\2026\PREGÃO\Z - Instalação e  fornecimento de splits\"/>
    </mc:Choice>
  </mc:AlternateContent>
  <bookViews>
    <workbookView xWindow="0" yWindow="0" windowWidth="24000" windowHeight="9480"/>
  </bookViews>
  <sheets>
    <sheet name="Modelo de Proposta" sheetId="1" r:id="rId1"/>
  </sheets>
  <definedNames>
    <definedName name="_xlnm.Print_Area" localSheetId="0">'Modelo de Proposta'!$A$1:$F$43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8" i="1" l="1"/>
  <c r="H68" i="1" s="1"/>
  <c r="F68" i="1"/>
  <c r="F67" i="1"/>
  <c r="G66" i="1"/>
  <c r="H66" i="1" s="1"/>
  <c r="G65" i="1"/>
  <c r="H65" i="1" s="1"/>
  <c r="F65" i="1"/>
  <c r="G64" i="1"/>
  <c r="H64" i="1" s="1"/>
  <c r="G63" i="1"/>
  <c r="H63" i="1" s="1"/>
  <c r="G62" i="1"/>
  <c r="H62" i="1" s="1"/>
  <c r="F62" i="1"/>
  <c r="G61" i="1"/>
  <c r="H61" i="1" s="1"/>
  <c r="G60" i="1"/>
  <c r="H60" i="1" s="1"/>
  <c r="G57" i="1"/>
  <c r="H57" i="1" s="1"/>
  <c r="F57" i="1"/>
  <c r="G54" i="1"/>
  <c r="H54" i="1" s="1"/>
  <c r="F51" i="1"/>
  <c r="G48" i="1"/>
  <c r="H48" i="1" s="1"/>
  <c r="F48" i="1"/>
  <c r="G44" i="1"/>
  <c r="H44" i="1" s="1"/>
  <c r="F43" i="1"/>
  <c r="G42" i="1"/>
  <c r="H42" i="1" s="1"/>
  <c r="F42" i="1"/>
  <c r="F40" i="1"/>
  <c r="F38" i="1"/>
  <c r="G37" i="1"/>
  <c r="H37" i="1" s="1"/>
  <c r="F37" i="1"/>
  <c r="G36" i="1"/>
  <c r="H36" i="1" s="1"/>
  <c r="F33" i="1"/>
  <c r="G32" i="1"/>
  <c r="H32" i="1" s="1"/>
  <c r="F32" i="1"/>
  <c r="F31" i="1"/>
  <c r="F19" i="1"/>
  <c r="G18" i="1"/>
  <c r="H18" i="1" s="1"/>
  <c r="F18" i="1"/>
  <c r="G17" i="1"/>
  <c r="H17" i="1" s="1"/>
  <c r="G16" i="1"/>
  <c r="H16" i="1" s="1"/>
  <c r="G15" i="1"/>
  <c r="H15" i="1" s="1"/>
  <c r="F15" i="1"/>
  <c r="G14" i="1"/>
  <c r="H14" i="1" s="1"/>
  <c r="G13" i="1"/>
  <c r="H13" i="1" s="1"/>
  <c r="G12" i="1"/>
  <c r="H12" i="1" s="1"/>
  <c r="F12" i="1"/>
  <c r="G11" i="1"/>
  <c r="H11" i="1" s="1"/>
  <c r="G10" i="1"/>
  <c r="H10" i="1" s="1"/>
  <c r="G9" i="1"/>
  <c r="H9" i="1" s="1"/>
  <c r="F9" i="1"/>
  <c r="G8" i="1"/>
  <c r="H8" i="1" s="1"/>
  <c r="G7" i="1"/>
  <c r="H7" i="1" s="1"/>
  <c r="G6" i="1"/>
  <c r="H6" i="1" s="1"/>
  <c r="F6" i="1"/>
  <c r="F5" i="1"/>
  <c r="G4" i="1"/>
  <c r="H4" i="1" s="1"/>
  <c r="F8" i="1" l="1"/>
  <c r="F11" i="1"/>
  <c r="F14" i="1"/>
  <c r="F17" i="1"/>
  <c r="F54" i="1"/>
  <c r="F61" i="1"/>
  <c r="F64" i="1"/>
  <c r="G5" i="1"/>
  <c r="H5" i="1" s="1"/>
  <c r="G31" i="1"/>
  <c r="H31" i="1" s="1"/>
  <c r="G40" i="1"/>
  <c r="H40" i="1" s="1"/>
  <c r="G67" i="1"/>
  <c r="H67" i="1" s="1"/>
  <c r="F4" i="1"/>
  <c r="F7" i="1"/>
  <c r="F10" i="1"/>
  <c r="F13" i="1"/>
  <c r="F16" i="1"/>
  <c r="F60" i="1"/>
  <c r="F63" i="1"/>
  <c r="F66" i="1"/>
  <c r="G19" i="1"/>
  <c r="H19" i="1" s="1"/>
  <c r="G33" i="1"/>
  <c r="H33" i="1" s="1"/>
  <c r="G38" i="1"/>
  <c r="H38" i="1" s="1"/>
  <c r="G43" i="1"/>
  <c r="H43" i="1" s="1"/>
  <c r="G51" i="1"/>
  <c r="H51" i="1" s="1"/>
  <c r="F36" i="1"/>
  <c r="F44" i="1"/>
  <c r="H69" i="1" l="1"/>
  <c r="J3" i="1" s="1"/>
  <c r="F69" i="1"/>
</calcChain>
</file>

<file path=xl/sharedStrings.xml><?xml version="1.0" encoding="utf-8"?>
<sst xmlns="http://schemas.openxmlformats.org/spreadsheetml/2006/main" count="91" uniqueCount="58">
  <si>
    <t>MODELO DE PROPOSTA - Serviço de Fornecimento e Instalação de Condicionadores de Ar do Tipo Split</t>
  </si>
  <si>
    <t>DESCONTO</t>
  </si>
  <si>
    <t>VALOR FINAL APURADO (TOTAL COM DESCONTO)</t>
  </si>
  <si>
    <t>ITEM</t>
  </si>
  <si>
    <t>DESCRIÇÃO</t>
  </si>
  <si>
    <t>UNIDADE</t>
  </si>
  <si>
    <t>QUANTIDADE</t>
  </si>
  <si>
    <t>VALOR DO ITEM ORÇADO PELO TRT</t>
  </si>
  <si>
    <t>VALOR TOTAL DO ITEM ORÇADO PELO TRT</t>
  </si>
  <si>
    <t>VALOR DO ITEM APLICADO O  DESCONTO</t>
  </si>
  <si>
    <t>VALOR TOTAL DO ITEM APLICADO O DESCONTO</t>
  </si>
  <si>
    <r>
      <rPr>
        <b/>
        <sz val="12"/>
        <color theme="1"/>
        <rFont val="Arial"/>
        <family val="2"/>
      </rPr>
      <t>Fornecimento</t>
    </r>
    <r>
      <rPr>
        <sz val="12"/>
        <color theme="1"/>
        <rFont val="Arial"/>
        <family val="2"/>
      </rPr>
      <t xml:space="preserve"> de aparelho de ar-condicionado Split do tipo </t>
    </r>
    <r>
      <rPr>
        <b/>
        <sz val="12"/>
        <color theme="1"/>
        <rFont val="Arial"/>
        <family val="2"/>
      </rPr>
      <t>Hi Wall</t>
    </r>
    <r>
      <rPr>
        <sz val="12"/>
        <color theme="1"/>
        <rFont val="Arial"/>
        <family val="2"/>
      </rPr>
      <t xml:space="preserve">, Capacidade de Refrigeração de </t>
    </r>
    <r>
      <rPr>
        <b/>
        <sz val="12"/>
        <color theme="1"/>
        <rFont val="Arial"/>
        <family val="2"/>
      </rPr>
      <t xml:space="preserve">12.000 BTU/h, </t>
    </r>
    <r>
      <rPr>
        <sz val="12"/>
        <color theme="1"/>
        <rFont val="Arial"/>
        <family val="2"/>
      </rPr>
      <t xml:space="preserve">INVERTER, com Ciclo frio, tensão de 220 V em 60 Hz, Cor da evaporadora: Branca; Serpentinas de Cobre; Fluido Refrigerante R410, R32 ou outro que venha a ser fornecido em equipamentos mais modernos;
Classe A da tabela de eficiência energética do INMETRO: para equipamentos fabricados até 31/12/2025, o índice IDRS deve ser maior ou igual a 5,50. Para equipamentos fabricados a partir de 01/01/2026 devem ter índice IDRS maior ou igual a 7,00; Controle remoto sem fio, controle de direção de ar e regulagem de velocidade de ventilação;
</t>
    </r>
  </si>
  <si>
    <t>unidade</t>
  </si>
  <si>
    <r>
      <rPr>
        <b/>
        <sz val="12"/>
        <color theme="1"/>
        <rFont val="Arial"/>
        <family val="2"/>
      </rPr>
      <t>Instalação</t>
    </r>
    <r>
      <rPr>
        <sz val="12"/>
        <color theme="1"/>
        <rFont val="Arial"/>
        <family val="2"/>
      </rPr>
      <t xml:space="preserve"> de aparelho de ar-condicionado Split do tipo </t>
    </r>
    <r>
      <rPr>
        <b/>
        <sz val="12"/>
        <color theme="1"/>
        <rFont val="Arial"/>
        <family val="2"/>
      </rPr>
      <t>Hi Wall</t>
    </r>
    <r>
      <rPr>
        <sz val="12"/>
        <color theme="1"/>
        <rFont val="Arial"/>
        <family val="2"/>
      </rPr>
      <t xml:space="preserve">, Capacidade de Refrigeração de </t>
    </r>
    <r>
      <rPr>
        <b/>
        <sz val="12"/>
        <color theme="1"/>
        <rFont val="Arial"/>
        <family val="2"/>
      </rPr>
      <t>12.000 BTU/h</t>
    </r>
    <r>
      <rPr>
        <sz val="12"/>
        <color theme="1"/>
        <rFont val="Arial"/>
        <family val="2"/>
      </rPr>
      <t>, até 5 metros de tubulação e cabeamento entre unidades, com sistema de drenagem de até 5m</t>
    </r>
  </si>
  <si>
    <r>
      <rPr>
        <b/>
        <sz val="12"/>
        <color theme="1"/>
        <rFont val="Arial"/>
        <family val="2"/>
      </rPr>
      <t>Fornecimento</t>
    </r>
    <r>
      <rPr>
        <sz val="12"/>
        <color theme="1"/>
        <rFont val="Arial"/>
        <family val="2"/>
      </rPr>
      <t xml:space="preserve"> de aparelho de ar-condicionado Split do tipo</t>
    </r>
    <r>
      <rPr>
        <b/>
        <sz val="12"/>
        <color theme="1"/>
        <rFont val="Arial"/>
        <family val="2"/>
      </rPr>
      <t xml:space="preserve"> Hi Wall</t>
    </r>
    <r>
      <rPr>
        <sz val="12"/>
        <color theme="1"/>
        <rFont val="Arial"/>
        <family val="2"/>
      </rPr>
      <t xml:space="preserve">, Capacidade de Refrigeração de </t>
    </r>
    <r>
      <rPr>
        <b/>
        <sz val="12"/>
        <color theme="1"/>
        <rFont val="Arial"/>
        <family val="2"/>
      </rPr>
      <t xml:space="preserve">18.000 BTU/h, </t>
    </r>
    <r>
      <rPr>
        <sz val="12"/>
        <color theme="1"/>
        <rFont val="Arial"/>
        <family val="2"/>
      </rPr>
      <t>INVERTER, com Ciclo frio, tensão de 220 V em 60 Hz, Cor da evaporadora: Branca; Serpentinas de Cobre; Fluido Refrigerante R410, R32 ou outro que venha a ser fornecido em equipamentos mais modernos;
Classe A da tabela de eficiência energética do INMETRO: para equipamentos fabricados até 31/12/2025, o índice IDRS deve ser maior ou igual a 5,50. Para equipamentos fabricados a partir de 01/01/2026 devem ter índice IDRS maior ou igual a 7,00; Controle remoto sem fio, controle de direção de ar e regulagem de velocidade de ventilação;</t>
    </r>
  </si>
  <si>
    <r>
      <rPr>
        <b/>
        <sz val="12"/>
        <color theme="1"/>
        <rFont val="Arial"/>
        <family val="2"/>
      </rPr>
      <t>Instalação</t>
    </r>
    <r>
      <rPr>
        <sz val="12"/>
        <color theme="1"/>
        <rFont val="Arial"/>
        <family val="2"/>
      </rPr>
      <t xml:space="preserve"> de aparelho de ar-condicionado Split do tipo</t>
    </r>
    <r>
      <rPr>
        <b/>
        <sz val="12"/>
        <color theme="1"/>
        <rFont val="Arial"/>
        <family val="2"/>
      </rPr>
      <t xml:space="preserve"> Hi Wall</t>
    </r>
    <r>
      <rPr>
        <sz val="12"/>
        <color theme="1"/>
        <rFont val="Arial"/>
        <family val="2"/>
      </rPr>
      <t xml:space="preserve">, </t>
    </r>
    <r>
      <rPr>
        <b/>
        <sz val="12"/>
        <color theme="1"/>
        <rFont val="Arial"/>
        <family val="2"/>
      </rPr>
      <t>Capacidade de Refrigeração de 18.000 BTU/h</t>
    </r>
    <r>
      <rPr>
        <sz val="12"/>
        <color theme="1"/>
        <rFont val="Arial"/>
        <family val="2"/>
      </rPr>
      <t>, até 5 metros de tubulação e cabeamento entre unidades, com sistema de drenagem de até 5m</t>
    </r>
  </si>
  <si>
    <r>
      <rPr>
        <b/>
        <sz val="12"/>
        <color theme="1"/>
        <rFont val="Arial"/>
        <family val="2"/>
      </rPr>
      <t xml:space="preserve">Fornecimento </t>
    </r>
    <r>
      <rPr>
        <sz val="12"/>
        <color theme="1"/>
        <rFont val="Arial"/>
        <family val="2"/>
      </rPr>
      <t xml:space="preserve">de aparelho de ar-condicionado Split do tipo </t>
    </r>
    <r>
      <rPr>
        <b/>
        <sz val="12"/>
        <color theme="1"/>
        <rFont val="Arial"/>
        <family val="2"/>
      </rPr>
      <t>Hi Wall</t>
    </r>
    <r>
      <rPr>
        <sz val="12"/>
        <color theme="1"/>
        <rFont val="Arial"/>
        <family val="2"/>
      </rPr>
      <t xml:space="preserve">, Capacidade de Refrigeração de </t>
    </r>
    <r>
      <rPr>
        <b/>
        <sz val="12"/>
        <color theme="1"/>
        <rFont val="Arial"/>
        <family val="2"/>
      </rPr>
      <t xml:space="preserve">24.000 BTU/h, </t>
    </r>
    <r>
      <rPr>
        <sz val="12"/>
        <color theme="1"/>
        <rFont val="Arial"/>
        <family val="2"/>
      </rPr>
      <t>INVERTER, com Ciclo frio, tensão de 220 V em 60 Hz, Cor da evaporadora: Branca; Serpentinas de Cobre; Fluido Refrigerante R410, R32 ou outro que venha a ser fornecido em equipamentos mais modernos;
Classe A da tabela de eficiência energética do INMETRO: para equipamentos fabricados até 31/12/2025, o índice IDRS deve ser maior ou igual a 5,50. Para equipamentos fabricados a partir de 01/01/2026 devem ter índice IDRS maior ou igual a 7,00; Controle remoto sem fio, controle de direção de ar e regulagem de velocidade de ventilação;</t>
    </r>
  </si>
  <si>
    <r>
      <rPr>
        <b/>
        <sz val="12"/>
        <color theme="1"/>
        <rFont val="Arial"/>
        <family val="2"/>
      </rPr>
      <t>Instalação</t>
    </r>
    <r>
      <rPr>
        <sz val="12"/>
        <color theme="1"/>
        <rFont val="Arial"/>
        <family val="2"/>
      </rPr>
      <t xml:space="preserve"> de aparelho de ar-condicionado Split do tipo </t>
    </r>
    <r>
      <rPr>
        <b/>
        <sz val="12"/>
        <color theme="1"/>
        <rFont val="Arial"/>
        <family val="2"/>
      </rPr>
      <t>Hi Wall</t>
    </r>
    <r>
      <rPr>
        <sz val="12"/>
        <color theme="1"/>
        <rFont val="Arial"/>
        <family val="2"/>
      </rPr>
      <t xml:space="preserve">, Capacidade de Refrigeração de </t>
    </r>
    <r>
      <rPr>
        <b/>
        <sz val="12"/>
        <color theme="1"/>
        <rFont val="Arial"/>
        <family val="2"/>
      </rPr>
      <t>24.000 BTU/h</t>
    </r>
    <r>
      <rPr>
        <sz val="12"/>
        <color theme="1"/>
        <rFont val="Arial"/>
        <family val="2"/>
      </rPr>
      <t>, até 5 metros de tubulação e cabeamento entre unidades, com sistema de drenagem de até 5m</t>
    </r>
  </si>
  <si>
    <r>
      <rPr>
        <b/>
        <sz val="12"/>
        <color theme="1"/>
        <rFont val="Arial"/>
        <family val="2"/>
      </rPr>
      <t>Fornecimento</t>
    </r>
    <r>
      <rPr>
        <sz val="12"/>
        <color theme="1"/>
        <rFont val="Arial"/>
        <family val="2"/>
      </rPr>
      <t xml:space="preserve"> de aparelho de ar-condicionado Split do tipo Hi Wall, </t>
    </r>
    <r>
      <rPr>
        <b/>
        <sz val="12"/>
        <color theme="1"/>
        <rFont val="Arial"/>
        <family val="2"/>
      </rPr>
      <t>Capacidade de Refrigeração de 30.000 BTU/h</t>
    </r>
    <r>
      <rPr>
        <sz val="12"/>
        <color theme="1"/>
        <rFont val="Arial"/>
        <family val="2"/>
      </rPr>
      <t>, INVERTER, com Ciclo frio, tensão de 220 V em 60 Hz, Cor da evaporadora: Branca; Serpentinas de Cobre; Fluido Refrigerante R410, R32 ou outro que venha a ser fornecido em equipamentos mais modernos;
Classe A da tabela de eficiência energética do INMETRO: para equipamentos fabricados até 31/12/2025, o índice IDRS deve ser maior ou igual a 5,50. Para equipamentos fabricados a partir de 01/01/2026 devem ter índice IDRS maior ou igual a 7,00; Controle remoto sem fio, controle de direção de ar e regulagem de velocidade de ventilação;</t>
    </r>
  </si>
  <si>
    <r>
      <rPr>
        <b/>
        <sz val="12"/>
        <color theme="1"/>
        <rFont val="Arial"/>
        <family val="2"/>
      </rPr>
      <t xml:space="preserve">Instalação </t>
    </r>
    <r>
      <rPr>
        <sz val="12"/>
        <color theme="1"/>
        <rFont val="Arial"/>
        <family val="2"/>
      </rPr>
      <t xml:space="preserve">de aparelho de ar-condicionado Split do tipo </t>
    </r>
    <r>
      <rPr>
        <b/>
        <sz val="12"/>
        <color theme="1"/>
        <rFont val="Arial"/>
        <family val="2"/>
      </rPr>
      <t>Hi Wall</t>
    </r>
    <r>
      <rPr>
        <sz val="12"/>
        <color theme="1"/>
        <rFont val="Arial"/>
        <family val="2"/>
      </rPr>
      <t xml:space="preserve">, Capacidade de Refrigeração de </t>
    </r>
    <r>
      <rPr>
        <b/>
        <sz val="12"/>
        <color theme="1"/>
        <rFont val="Arial"/>
        <family val="2"/>
      </rPr>
      <t>30.000 BTU/h</t>
    </r>
    <r>
      <rPr>
        <sz val="12"/>
        <color theme="1"/>
        <rFont val="Arial"/>
        <family val="2"/>
      </rPr>
      <t>, até 5 metros de tubulação e cabeamento entre unidades, com sistema de drenagem de até 5m</t>
    </r>
  </si>
  <si>
    <r>
      <rPr>
        <b/>
        <sz val="12"/>
        <color theme="1"/>
        <rFont val="Arial"/>
        <family val="2"/>
      </rPr>
      <t xml:space="preserve">Fornecimento </t>
    </r>
    <r>
      <rPr>
        <sz val="12"/>
        <color theme="1"/>
        <rFont val="Arial"/>
        <family val="2"/>
      </rPr>
      <t xml:space="preserve">de aparelho de ar-condicionado Split do tipo </t>
    </r>
    <r>
      <rPr>
        <b/>
        <sz val="12"/>
        <color theme="1"/>
        <rFont val="Arial"/>
        <family val="2"/>
      </rPr>
      <t>Piso-Teto</t>
    </r>
    <r>
      <rPr>
        <sz val="12"/>
        <color theme="1"/>
        <rFont val="Arial"/>
        <family val="2"/>
      </rPr>
      <t xml:space="preserve">, Capacidade de Refrigeração de </t>
    </r>
    <r>
      <rPr>
        <b/>
        <sz val="12"/>
        <color theme="1"/>
        <rFont val="Arial"/>
        <family val="2"/>
      </rPr>
      <t>24.000 BTU/h</t>
    </r>
    <r>
      <rPr>
        <sz val="12"/>
        <color theme="1"/>
        <rFont val="Arial"/>
        <family val="2"/>
      </rPr>
      <t>, INVERTER, com Ciclo frio, tensão de 220 V em 60 Hz, Cor da evaporadora: Branca; Serpentinas de Cobre; Fluido Refrigerante R410, R32 ou outro que venha a ser fornecido em equipamentos mais modernos;
Classe A da tabela de eficiência energética do INMETRO: para equipamentos fabricados até 31/12/2025, o índice IDRS deve ser maior ou igual a 5,50. Para equipamentos fabricados a partir de 01/01/2026 devem ter índice IDRS maior ou igual a 7,00; Controle remoto sem fio, controle de direção de ar e regulagem de velocidade de ventilação;</t>
    </r>
  </si>
  <si>
    <r>
      <rPr>
        <b/>
        <sz val="12"/>
        <color theme="1"/>
        <rFont val="Arial"/>
        <family val="2"/>
      </rPr>
      <t>Fornecimento</t>
    </r>
    <r>
      <rPr>
        <sz val="12"/>
        <color theme="1"/>
        <rFont val="Arial"/>
        <family val="2"/>
      </rPr>
      <t xml:space="preserve"> de aparelho de ar-condicionado Split do tipo </t>
    </r>
    <r>
      <rPr>
        <b/>
        <sz val="12"/>
        <color theme="1"/>
        <rFont val="Arial"/>
        <family val="2"/>
      </rPr>
      <t>Piso-Teto</t>
    </r>
    <r>
      <rPr>
        <sz val="12"/>
        <color theme="1"/>
        <rFont val="Arial"/>
        <family val="2"/>
      </rPr>
      <t xml:space="preserve">, Capacidade de </t>
    </r>
    <r>
      <rPr>
        <b/>
        <sz val="12"/>
        <color theme="1"/>
        <rFont val="Arial"/>
        <family val="2"/>
      </rPr>
      <t>Refrigeração de 36.000 BTU/h</t>
    </r>
    <r>
      <rPr>
        <sz val="12"/>
        <color theme="1"/>
        <rFont val="Arial"/>
        <family val="2"/>
      </rPr>
      <t>, INVERTER, com Ciclo frio, tensão de 220 V em 60 Hz, Cor da evaporadora: Branca; Serpentinas de Cobre; Fluido Refrigerante R410, R32 ou outro que venha a ser fornecido em equipamentos mais modernos;
Classe A da tabela de eficiência energética do INMETRO: para equipamentos fabricados até 31/12/2025, o índice IDRS deve ser maior ou igual a 5,50. Para equipamentos fabricados a partir de 01/01/2026 devem ter índice IDRS maior ou igual a 7,00; Controle remoto sem fio, controle de direção de ar e regulagem de velocidade de ventilação;</t>
    </r>
  </si>
  <si>
    <r>
      <rPr>
        <b/>
        <sz val="12"/>
        <color theme="1"/>
        <rFont val="Arial"/>
        <family val="2"/>
      </rPr>
      <t>Instalação</t>
    </r>
    <r>
      <rPr>
        <sz val="12"/>
        <color theme="1"/>
        <rFont val="Arial"/>
        <family val="2"/>
      </rPr>
      <t xml:space="preserve"> de aparelho de ar-condicionado Split do tipo </t>
    </r>
    <r>
      <rPr>
        <b/>
        <sz val="12"/>
        <color theme="1"/>
        <rFont val="Arial"/>
        <family val="2"/>
      </rPr>
      <t>Piso-Teto</t>
    </r>
    <r>
      <rPr>
        <sz val="12"/>
        <color theme="1"/>
        <rFont val="Arial"/>
        <family val="2"/>
      </rPr>
      <t xml:space="preserve">, Capacidade de Refrigeração de </t>
    </r>
    <r>
      <rPr>
        <b/>
        <sz val="12"/>
        <color theme="1"/>
        <rFont val="Arial"/>
        <family val="2"/>
      </rPr>
      <t>até 36.000 BTU/h</t>
    </r>
    <r>
      <rPr>
        <sz val="12"/>
        <color theme="1"/>
        <rFont val="Arial"/>
        <family val="2"/>
      </rPr>
      <t>, até 5 metros de tubulação e cabeamento entre unidades, com sistema de drenagem de até 5m</t>
    </r>
  </si>
  <si>
    <r>
      <rPr>
        <b/>
        <sz val="12"/>
        <color theme="1"/>
        <rFont val="Arial"/>
        <family val="2"/>
      </rPr>
      <t>Fornecimento</t>
    </r>
    <r>
      <rPr>
        <sz val="12"/>
        <color theme="1"/>
        <rFont val="Arial"/>
        <family val="2"/>
      </rPr>
      <t xml:space="preserve"> de aparelho de ar-condicionado Split do tipo </t>
    </r>
    <r>
      <rPr>
        <b/>
        <sz val="12"/>
        <color theme="1"/>
        <rFont val="Arial"/>
        <family val="2"/>
      </rPr>
      <t>Piso-Teto</t>
    </r>
    <r>
      <rPr>
        <sz val="12"/>
        <color theme="1"/>
        <rFont val="Arial"/>
        <family val="2"/>
      </rPr>
      <t xml:space="preserve">, Capacidade de Refrigeração de </t>
    </r>
    <r>
      <rPr>
        <b/>
        <sz val="12"/>
        <color theme="1"/>
        <rFont val="Arial"/>
        <family val="2"/>
      </rPr>
      <t>48.000 BTU/h</t>
    </r>
    <r>
      <rPr>
        <sz val="12"/>
        <color theme="1"/>
        <rFont val="Arial"/>
        <family val="2"/>
      </rPr>
      <t>, INVERTER, com Ciclo frio, tensão de 220 V em 60 Hz, Cor da evaporadora: Branca; Serpentinas de Cobre; Fluido Refrigerante R410, R32 ou outro que venha a ser fornecido em equipamentos mais modernos;
Classe A da tabela de eficiência energética do INMETRO: para equipamentos fabricados até 31/12/2025, o índice IDRS deve ser maior ou igual a 5,50. Para equipamentos fabricados a partir de 01/01/2026 devem ter índice IDRS maior ou igual a 7,00; Controle remoto sem fio, controle de direção de ar e regulagem de velocidade de ventilação;</t>
    </r>
  </si>
  <si>
    <r>
      <rPr>
        <b/>
        <sz val="12"/>
        <color theme="1"/>
        <rFont val="Arial"/>
        <family val="2"/>
      </rPr>
      <t>Instalação</t>
    </r>
    <r>
      <rPr>
        <sz val="12"/>
        <color theme="1"/>
        <rFont val="Arial"/>
        <family val="2"/>
      </rPr>
      <t xml:space="preserve"> de aparelho de ar-condicionado Split do tipo </t>
    </r>
    <r>
      <rPr>
        <b/>
        <sz val="12"/>
        <color theme="1"/>
        <rFont val="Arial"/>
        <family val="2"/>
      </rPr>
      <t>Piso-Teto</t>
    </r>
    <r>
      <rPr>
        <sz val="12"/>
        <color theme="1"/>
        <rFont val="Arial"/>
        <family val="2"/>
      </rPr>
      <t xml:space="preserve">, Capacidade de Refrigeração de </t>
    </r>
    <r>
      <rPr>
        <b/>
        <sz val="12"/>
        <color theme="1"/>
        <rFont val="Arial"/>
        <family val="2"/>
      </rPr>
      <t>48.000 BTU/</t>
    </r>
    <r>
      <rPr>
        <sz val="12"/>
        <color theme="1"/>
        <rFont val="Arial"/>
        <family val="2"/>
      </rPr>
      <t>h, até 5 metros de tubulação e cabeamento entre unidades, com sistema de drenagem de até 5m</t>
    </r>
  </si>
  <si>
    <r>
      <rPr>
        <b/>
        <sz val="12"/>
        <color theme="1"/>
        <rFont val="Arial"/>
        <family val="2"/>
      </rPr>
      <t>Fornecimento</t>
    </r>
    <r>
      <rPr>
        <sz val="12"/>
        <color theme="1"/>
        <rFont val="Arial"/>
        <family val="2"/>
      </rPr>
      <t xml:space="preserve"> de aparelho de ar-condicionado Split do tipo </t>
    </r>
    <r>
      <rPr>
        <b/>
        <sz val="12"/>
        <color theme="1"/>
        <rFont val="Arial"/>
        <family val="2"/>
      </rPr>
      <t>Piso-Teto,</t>
    </r>
    <r>
      <rPr>
        <sz val="12"/>
        <color theme="1"/>
        <rFont val="Arial"/>
        <family val="2"/>
      </rPr>
      <t xml:space="preserve"> Capacidade de Refrigeração de </t>
    </r>
    <r>
      <rPr>
        <b/>
        <sz val="12"/>
        <color theme="1"/>
        <rFont val="Arial"/>
        <family val="2"/>
      </rPr>
      <t>60.000 BTU/h</t>
    </r>
    <r>
      <rPr>
        <sz val="12"/>
        <color theme="1"/>
        <rFont val="Arial"/>
        <family val="2"/>
      </rPr>
      <t>, INVERTER, com Ciclo frio, tensão de 220 V em 60 Hz, Cor da evaporadora: Branca; Serpentinas de Cobre; Fluido Refrigerante R410, R32 ou outro que venha a ser fornecido em equipamentos mais modernos;
Classe A da tabela de eficiência energética do INMETRO: para equipamentos fabricados até 31/12/2025, o índice IDRS deve ser maior ou igual a 5,50. Para equipamentos fabricados a partir de 01/01/2026 devem ter índice IDRS maior ou igual a 7,00; Controle remoto sem fio, controle de direção de ar e regulagem de velocidade de ventilação;</t>
    </r>
  </si>
  <si>
    <r>
      <rPr>
        <b/>
        <sz val="12"/>
        <color theme="1"/>
        <rFont val="Arial"/>
        <family val="2"/>
      </rPr>
      <t xml:space="preserve">Instalação </t>
    </r>
    <r>
      <rPr>
        <sz val="12"/>
        <color theme="1"/>
        <rFont val="Arial"/>
        <family val="2"/>
      </rPr>
      <t xml:space="preserve">de aparelho de ar-condicionado Split do tipo </t>
    </r>
    <r>
      <rPr>
        <b/>
        <sz val="12"/>
        <color theme="1"/>
        <rFont val="Arial"/>
        <family val="2"/>
      </rPr>
      <t>Piso-Teto,</t>
    </r>
    <r>
      <rPr>
        <sz val="12"/>
        <color theme="1"/>
        <rFont val="Arial"/>
        <family val="2"/>
      </rPr>
      <t xml:space="preserve"> Capacidade de Refrigeração de </t>
    </r>
    <r>
      <rPr>
        <b/>
        <sz val="12"/>
        <color theme="1"/>
        <rFont val="Arial"/>
        <family val="2"/>
      </rPr>
      <t>60.000 BTU/h</t>
    </r>
    <r>
      <rPr>
        <sz val="12"/>
        <color theme="1"/>
        <rFont val="Arial"/>
        <family val="2"/>
      </rPr>
      <t>, até 5 metros de tubulação e cabeamento entre unidades, com sistema de drenagem de até 5m</t>
    </r>
  </si>
  <si>
    <r>
      <rPr>
        <b/>
        <sz val="12"/>
        <color theme="1"/>
        <rFont val="Arial"/>
        <family val="2"/>
      </rPr>
      <t>Tubulação de cobre até 1"</t>
    </r>
    <r>
      <rPr>
        <sz val="12"/>
        <color theme="1"/>
        <rFont val="Arial"/>
        <family val="2"/>
      </rPr>
      <t xml:space="preserve">, linhas de sucção e descarga, com cabo de interligação, carga de fluido refrigerante adicional e </t>
    </r>
    <r>
      <rPr>
        <b/>
        <sz val="12"/>
        <color theme="1"/>
        <rFont val="Arial"/>
        <family val="2"/>
      </rPr>
      <t xml:space="preserve">isolamento esponjoso </t>
    </r>
    <r>
      <rPr>
        <sz val="12"/>
        <color theme="1"/>
        <rFont val="Arial"/>
        <family val="2"/>
      </rPr>
      <t>para instalações de splits com distâncias, entre as unidades, superiores a 5 metros.</t>
    </r>
  </si>
  <si>
    <t>m</t>
  </si>
  <si>
    <r>
      <rPr>
        <b/>
        <sz val="12"/>
        <color theme="1"/>
        <rFont val="Arial"/>
        <family val="2"/>
      </rPr>
      <t>Tubulação de cobre até 1</t>
    </r>
    <r>
      <rPr>
        <sz val="12"/>
        <color theme="1"/>
        <rFont val="Arial"/>
        <family val="2"/>
      </rPr>
      <t xml:space="preserve">", linhas de sucção e descarga, com cabo de interligação, carga de fluido refrigerante adicional e </t>
    </r>
    <r>
      <rPr>
        <b/>
        <sz val="12"/>
        <color theme="1"/>
        <rFont val="Arial"/>
        <family val="2"/>
      </rPr>
      <t>isolamento elastomérico (preto)</t>
    </r>
    <r>
      <rPr>
        <sz val="12"/>
        <color theme="1"/>
        <rFont val="Arial"/>
        <family val="2"/>
      </rPr>
      <t xml:space="preserve"> para instalações de splits com distâncias, entre as unidades, superiores a 5 metros.</t>
    </r>
  </si>
  <si>
    <r>
      <rPr>
        <b/>
        <sz val="12"/>
        <color theme="1"/>
        <rFont val="Arial"/>
        <family val="2"/>
      </rPr>
      <t>Tubulação PVC para sistema de drenagem extra</t>
    </r>
    <r>
      <rPr>
        <sz val="12"/>
        <color theme="1"/>
        <rFont val="Arial"/>
        <family val="2"/>
      </rPr>
      <t xml:space="preserve"> até 1" (drenagem maior que 5m)</t>
    </r>
  </si>
  <si>
    <r>
      <rPr>
        <b/>
        <sz val="12"/>
        <color theme="1"/>
        <rFont val="Arial"/>
        <family val="2"/>
      </rPr>
      <t xml:space="preserve">Acessórios em PVC </t>
    </r>
    <r>
      <rPr>
        <sz val="12"/>
        <color theme="1"/>
        <rFont val="Arial"/>
        <family val="2"/>
      </rPr>
      <t>para drenagem extra até 1" (drenagem maior que 5m)</t>
    </r>
  </si>
  <si>
    <r>
      <t xml:space="preserve">Fornecimento e instalação de </t>
    </r>
    <r>
      <rPr>
        <b/>
        <sz val="12"/>
        <color theme="1"/>
        <rFont val="Arial"/>
        <family val="2"/>
      </rPr>
      <t>bomba de Drenagem Mini Orange</t>
    </r>
    <r>
      <rPr>
        <sz val="12"/>
        <color theme="1"/>
        <rFont val="Arial"/>
        <family val="2"/>
      </rPr>
      <t xml:space="preserve"> (Marca Referência: ASPEN) - até 30.000 BTU/h</t>
    </r>
  </si>
  <si>
    <r>
      <t xml:space="preserve">Fornecimento e instalação de </t>
    </r>
    <r>
      <rPr>
        <b/>
        <sz val="12"/>
        <color theme="1"/>
        <rFont val="Arial"/>
        <family val="2"/>
      </rPr>
      <t>bomba de Drenagem Maxi Orange</t>
    </r>
    <r>
      <rPr>
        <sz val="12"/>
        <color theme="1"/>
        <rFont val="Arial"/>
        <family val="2"/>
      </rPr>
      <t xml:space="preserve"> (Marca Referência: ASPEN) - acima de 30.000 BTU/h</t>
    </r>
  </si>
  <si>
    <r>
      <t xml:space="preserve">Fornecimento e instalação de </t>
    </r>
    <r>
      <rPr>
        <b/>
        <sz val="12"/>
        <color theme="1"/>
        <rFont val="Arial"/>
        <family val="2"/>
      </rPr>
      <t>circuito bifásico de alimentação para novo condicionador</t>
    </r>
    <r>
      <rPr>
        <sz val="12"/>
        <color theme="1"/>
        <rFont val="Arial"/>
        <family val="2"/>
      </rPr>
      <t xml:space="preserve"> (eletroduto e condutores) - 4 mm²</t>
    </r>
  </si>
  <si>
    <r>
      <t xml:space="preserve">Fornecimento e instalação de </t>
    </r>
    <r>
      <rPr>
        <b/>
        <sz val="12"/>
        <color theme="1"/>
        <rFont val="Arial"/>
        <family val="2"/>
      </rPr>
      <t>circuito bifásico de alimentação para novo condicionador</t>
    </r>
    <r>
      <rPr>
        <sz val="12"/>
        <color theme="1"/>
        <rFont val="Arial"/>
        <family val="2"/>
      </rPr>
      <t xml:space="preserve"> (eletroduto e condutores) - 6 mm²</t>
    </r>
  </si>
  <si>
    <r>
      <t xml:space="preserve">Fornecimento e instalação de </t>
    </r>
    <r>
      <rPr>
        <b/>
        <sz val="12"/>
        <color theme="1"/>
        <rFont val="Arial"/>
        <family val="2"/>
      </rPr>
      <t>disjuntor bipolar</t>
    </r>
    <r>
      <rPr>
        <sz val="12"/>
        <color theme="1"/>
        <rFont val="Arial"/>
        <family val="2"/>
      </rPr>
      <t>, até 50A, para circuito de ar condicionado.</t>
    </r>
  </si>
  <si>
    <r>
      <rPr>
        <b/>
        <sz val="12"/>
        <color theme="1"/>
        <rFont val="Arial"/>
        <family val="2"/>
      </rPr>
      <t>Canaleta em PVC</t>
    </r>
    <r>
      <rPr>
        <sz val="12"/>
        <color theme="1"/>
        <rFont val="Arial"/>
        <family val="2"/>
      </rPr>
      <t xml:space="preserve"> para acabamento em tubulação.</t>
    </r>
  </si>
  <si>
    <r>
      <t>Componentes de</t>
    </r>
    <r>
      <rPr>
        <b/>
        <sz val="12"/>
        <color theme="1"/>
        <rFont val="Arial"/>
        <family val="2"/>
      </rPr>
      <t xml:space="preserve"> acabamento em PVC</t>
    </r>
    <r>
      <rPr>
        <sz val="12"/>
        <color theme="1"/>
        <rFont val="Arial"/>
        <family val="2"/>
      </rPr>
      <t xml:space="preserve"> (Terminais de acabamento para canaleta, curvas, Luvas, União, Acabamento Serra Copo, etc.) para sistema de refrigeração</t>
    </r>
  </si>
  <si>
    <r>
      <rPr>
        <b/>
        <sz val="12"/>
        <color theme="1"/>
        <rFont val="Arial"/>
        <family val="2"/>
      </rPr>
      <t>Remanejamento</t>
    </r>
    <r>
      <rPr>
        <sz val="12"/>
        <color theme="1"/>
        <rFont val="Arial"/>
        <family val="2"/>
      </rPr>
      <t xml:space="preserve"> de split hi wall até 24.000 BTU/h</t>
    </r>
  </si>
  <si>
    <r>
      <rPr>
        <b/>
        <sz val="12"/>
        <color theme="1"/>
        <rFont val="Arial"/>
        <family val="2"/>
      </rPr>
      <t>Remanejamento</t>
    </r>
    <r>
      <rPr>
        <sz val="12"/>
        <color theme="1"/>
        <rFont val="Arial"/>
        <family val="2"/>
      </rPr>
      <t xml:space="preserve"> de split hi wall acima de 24.000 até 30.000 BTU/h</t>
    </r>
  </si>
  <si>
    <r>
      <rPr>
        <b/>
        <sz val="12"/>
        <color theme="1"/>
        <rFont val="Arial"/>
        <family val="2"/>
      </rPr>
      <t>Remanejamento</t>
    </r>
    <r>
      <rPr>
        <sz val="12"/>
        <color theme="1"/>
        <rFont val="Arial"/>
        <family val="2"/>
      </rPr>
      <t xml:space="preserve"> de split piso-teto até 48.000 BTU/h</t>
    </r>
  </si>
  <si>
    <r>
      <rPr>
        <b/>
        <sz val="12"/>
        <color theme="1"/>
        <rFont val="Arial"/>
        <family val="2"/>
      </rPr>
      <t>Remanejamento</t>
    </r>
    <r>
      <rPr>
        <sz val="12"/>
        <color theme="1"/>
        <rFont val="Arial"/>
        <family val="2"/>
      </rPr>
      <t xml:space="preserve"> de split piso-teto acima de 48.000 até 60.000 BTU/h</t>
    </r>
  </si>
  <si>
    <r>
      <rPr>
        <b/>
        <sz val="12"/>
        <color theme="1"/>
        <rFont val="Arial"/>
        <family val="2"/>
      </rPr>
      <t xml:space="preserve">Desinstalação </t>
    </r>
    <r>
      <rPr>
        <sz val="12"/>
        <color theme="1"/>
        <rFont val="Arial"/>
        <family val="2"/>
      </rPr>
      <t>de split ou ACJ de até 60.000 BTU/h</t>
    </r>
  </si>
  <si>
    <t>Deslocamento</t>
  </si>
  <si>
    <t>km</t>
  </si>
  <si>
    <r>
      <rPr>
        <b/>
        <sz val="12"/>
        <color theme="1"/>
        <rFont val="Arial"/>
        <family val="2"/>
      </rPr>
      <t xml:space="preserve">Diária </t>
    </r>
    <r>
      <rPr>
        <sz val="12"/>
        <color theme="1"/>
        <rFont val="Arial"/>
        <family val="2"/>
      </rPr>
      <t>com Pernoite</t>
    </r>
  </si>
  <si>
    <r>
      <rPr>
        <b/>
        <sz val="12"/>
        <color theme="1"/>
        <rFont val="Arial"/>
        <family val="2"/>
      </rPr>
      <t>Fornecimento de andaime metálico</t>
    </r>
    <r>
      <rPr>
        <sz val="12"/>
        <color theme="1"/>
        <rFont val="Arial"/>
        <family val="2"/>
      </rPr>
      <t xml:space="preserve"> tubular tipo torre (locação), inclusive rodízios (exceto montagem e desmontagem).</t>
    </r>
  </si>
  <si>
    <t>metro x mês</t>
  </si>
  <si>
    <r>
      <rPr>
        <b/>
        <sz val="12"/>
        <color theme="1"/>
        <rFont val="Arial"/>
        <family val="2"/>
      </rPr>
      <t>Montagem e desmontagem de andaime metálico</t>
    </r>
    <r>
      <rPr>
        <sz val="12"/>
        <color theme="1"/>
        <rFont val="Arial"/>
        <family val="2"/>
      </rPr>
      <t xml:space="preserve"> tubular tipo torre (excluindo fornecimento de andaime).</t>
    </r>
  </si>
  <si>
    <r>
      <rPr>
        <b/>
        <sz val="12"/>
        <color theme="1"/>
        <rFont val="Arial"/>
        <family val="2"/>
      </rPr>
      <t xml:space="preserve">Fornecimento </t>
    </r>
    <r>
      <rPr>
        <sz val="12"/>
        <color theme="1"/>
        <rFont val="Arial"/>
        <family val="2"/>
      </rPr>
      <t xml:space="preserve">de </t>
    </r>
    <r>
      <rPr>
        <b/>
        <sz val="12"/>
        <color theme="1"/>
        <rFont val="Arial"/>
        <family val="2"/>
      </rPr>
      <t>andaime metálico para fachada</t>
    </r>
    <r>
      <rPr>
        <sz val="12"/>
        <color theme="1"/>
        <rFont val="Arial"/>
        <family val="2"/>
      </rPr>
      <t xml:space="preserve"> (locação), inclusive piso metálico e sapatas</t>
    </r>
  </si>
  <si>
    <t>m²xmês</t>
  </si>
  <si>
    <r>
      <rPr>
        <b/>
        <sz val="12"/>
        <color theme="1"/>
        <rFont val="Arial"/>
        <family val="2"/>
      </rPr>
      <t xml:space="preserve">Montagem e desmontagem </t>
    </r>
    <r>
      <rPr>
        <sz val="12"/>
        <color theme="1"/>
        <rFont val="Arial"/>
        <family val="2"/>
      </rPr>
      <t>de andaime metálico para fachada com piso metálico, inclusive rodapé/guarda-corpo em madeira</t>
    </r>
  </si>
  <si>
    <t>m²</t>
  </si>
  <si>
    <r>
      <rPr>
        <b/>
        <sz val="12"/>
        <color theme="1"/>
        <rFont val="Arial"/>
        <family val="2"/>
      </rPr>
      <t>Projeto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de andaime fachadeiro</t>
    </r>
    <r>
      <rPr>
        <sz val="12"/>
        <color theme="1"/>
        <rFont val="Arial"/>
        <family val="2"/>
      </rPr>
      <t xml:space="preserve"> com emissão de ART</t>
    </r>
  </si>
  <si>
    <r>
      <rPr>
        <b/>
        <sz val="12"/>
        <color theme="1"/>
        <rFont val="Arial"/>
        <family val="2"/>
      </rPr>
      <t>Colocação de tela</t>
    </r>
    <r>
      <rPr>
        <sz val="12"/>
        <color theme="1"/>
        <rFont val="Arial"/>
        <family val="2"/>
      </rPr>
      <t xml:space="preserve"> para andaime fachadeiro</t>
    </r>
  </si>
  <si>
    <t>TOTAL ORÇADO</t>
  </si>
  <si>
    <t>VALOR FINAL APURADO (COM DESCONTO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</si>
</sst>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R$&quot;\ #,##0.00"/>
    <numFmt numFmtId="165" formatCode="&quot;R$&quot;\ #,##0.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20"/>
      <color rgb="FFFF0000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sz val="16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0" xfId="0" applyAlignment="1">
      <alignment horizontal="center"/>
    </xf>
    <xf numFmtId="0" fontId="3" fillId="2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10" fontId="5" fillId="7" borderId="7" xfId="0" applyNumberFormat="1" applyFont="1" applyFill="1" applyBorder="1" applyAlignment="1">
      <alignment horizontal="center" vertical="center" wrapText="1"/>
    </xf>
    <xf numFmtId="164" fontId="6" fillId="7" borderId="7" xfId="0" applyNumberFormat="1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vertical="center" wrapText="1"/>
    </xf>
    <xf numFmtId="0" fontId="8" fillId="7" borderId="10" xfId="0" applyFont="1" applyFill="1" applyBorder="1" applyAlignment="1">
      <alignment horizontal="center" vertical="center"/>
    </xf>
    <xf numFmtId="0" fontId="10" fillId="7" borderId="10" xfId="0" applyFont="1" applyFill="1" applyBorder="1" applyAlignment="1">
      <alignment horizontal="center" vertical="center"/>
    </xf>
    <xf numFmtId="164" fontId="11" fillId="4" borderId="10" xfId="0" applyNumberFormat="1" applyFont="1" applyFill="1" applyBorder="1" applyAlignment="1">
      <alignment horizontal="center" vertical="center"/>
    </xf>
    <xf numFmtId="164" fontId="12" fillId="5" borderId="10" xfId="0" applyNumberFormat="1" applyFont="1" applyFill="1" applyBorder="1" applyAlignment="1">
      <alignment horizontal="center" vertical="center"/>
    </xf>
    <xf numFmtId="164" fontId="11" fillId="6" borderId="10" xfId="0" applyNumberFormat="1" applyFont="1" applyFill="1" applyBorder="1" applyAlignment="1">
      <alignment horizontal="center" vertical="center"/>
    </xf>
    <xf numFmtId="164" fontId="12" fillId="6" borderId="10" xfId="0" applyNumberFormat="1" applyFont="1" applyFill="1" applyBorder="1" applyAlignment="1">
      <alignment horizontal="center" vertical="center"/>
    </xf>
    <xf numFmtId="165" fontId="0" fillId="7" borderId="0" xfId="0" applyNumberFormat="1" applyFill="1" applyAlignment="1">
      <alignment horizontal="center"/>
    </xf>
    <xf numFmtId="164" fontId="0" fillId="7" borderId="0" xfId="0" applyNumberFormat="1" applyFill="1" applyAlignment="1">
      <alignment horizontal="center"/>
    </xf>
    <xf numFmtId="0" fontId="0" fillId="7" borderId="0" xfId="0" applyFill="1" applyAlignment="1">
      <alignment horizontal="center"/>
    </xf>
    <xf numFmtId="0" fontId="7" fillId="8" borderId="11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vertical="center" wrapText="1"/>
    </xf>
    <xf numFmtId="0" fontId="8" fillId="8" borderId="10" xfId="0" applyFont="1" applyFill="1" applyBorder="1" applyAlignment="1">
      <alignment horizontal="center" vertical="center"/>
    </xf>
    <xf numFmtId="0" fontId="10" fillId="8" borderId="10" xfId="0" applyFont="1" applyFill="1" applyBorder="1" applyAlignment="1">
      <alignment horizontal="center" vertical="center"/>
    </xf>
    <xf numFmtId="164" fontId="11" fillId="4" borderId="12" xfId="0" applyNumberFormat="1" applyFont="1" applyFill="1" applyBorder="1" applyAlignment="1">
      <alignment horizontal="center" vertical="center"/>
    </xf>
    <xf numFmtId="164" fontId="12" fillId="5" borderId="12" xfId="0" applyNumberFormat="1" applyFont="1" applyFill="1" applyBorder="1" applyAlignment="1">
      <alignment horizontal="center" vertical="center"/>
    </xf>
    <xf numFmtId="164" fontId="12" fillId="6" borderId="12" xfId="0" applyNumberFormat="1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vertical="center" wrapText="1"/>
    </xf>
    <xf numFmtId="0" fontId="8" fillId="7" borderId="13" xfId="0" applyFont="1" applyFill="1" applyBorder="1" applyAlignment="1">
      <alignment horizontal="center" vertical="center"/>
    </xf>
    <xf numFmtId="0" fontId="10" fillId="7" borderId="12" xfId="0" applyFont="1" applyFill="1" applyBorder="1" applyAlignment="1">
      <alignment horizontal="center" vertical="center"/>
    </xf>
    <xf numFmtId="0" fontId="7" fillId="8" borderId="14" xfId="0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vertical="center" wrapText="1"/>
    </xf>
    <xf numFmtId="0" fontId="8" fillId="8" borderId="12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left" vertical="top" wrapText="1"/>
    </xf>
    <xf numFmtId="0" fontId="7" fillId="7" borderId="15" xfId="0" applyFont="1" applyFill="1" applyBorder="1" applyAlignment="1">
      <alignment horizontal="center" vertical="center"/>
    </xf>
    <xf numFmtId="0" fontId="8" fillId="7" borderId="13" xfId="0" applyFont="1" applyFill="1" applyBorder="1" applyAlignment="1">
      <alignment vertical="center" wrapText="1"/>
    </xf>
    <xf numFmtId="0" fontId="7" fillId="7" borderId="14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left" vertical="center" wrapText="1"/>
    </xf>
    <xf numFmtId="164" fontId="12" fillId="5" borderId="12" xfId="0" applyNumberFormat="1" applyFont="1" applyFill="1" applyBorder="1" applyAlignment="1">
      <alignment horizontal="center" vertical="center" wrapText="1"/>
    </xf>
    <xf numFmtId="164" fontId="11" fillId="6" borderId="12" xfId="0" applyNumberFormat="1" applyFont="1" applyFill="1" applyBorder="1" applyAlignment="1">
      <alignment horizontal="center" vertical="center"/>
    </xf>
    <xf numFmtId="164" fontId="12" fillId="6" borderId="12" xfId="0" applyNumberFormat="1" applyFont="1" applyFill="1" applyBorder="1" applyAlignment="1">
      <alignment horizontal="center" vertical="center" wrapText="1"/>
    </xf>
    <xf numFmtId="0" fontId="8" fillId="8" borderId="10" xfId="0" applyFont="1" applyFill="1" applyBorder="1" applyAlignment="1">
      <alignment horizontal="left" vertical="center" wrapText="1"/>
    </xf>
    <xf numFmtId="0" fontId="8" fillId="8" borderId="11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left" vertical="center" wrapText="1"/>
    </xf>
    <xf numFmtId="0" fontId="8" fillId="8" borderId="13" xfId="0" applyFont="1" applyFill="1" applyBorder="1" applyAlignment="1">
      <alignment horizontal="center" vertical="center"/>
    </xf>
    <xf numFmtId="0" fontId="10" fillId="8" borderId="12" xfId="0" applyFont="1" applyFill="1" applyBorder="1" applyAlignment="1">
      <alignment horizontal="center" vertical="center"/>
    </xf>
    <xf numFmtId="0" fontId="8" fillId="7" borderId="14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left" vertical="center" wrapText="1"/>
    </xf>
    <xf numFmtId="0" fontId="8" fillId="7" borderId="11" xfId="0" applyFont="1" applyFill="1" applyBorder="1" applyAlignment="1">
      <alignment horizontal="center" vertical="center"/>
    </xf>
    <xf numFmtId="0" fontId="9" fillId="8" borderId="12" xfId="0" applyFont="1" applyFill="1" applyBorder="1" applyAlignment="1">
      <alignment horizontal="left"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164" fontId="12" fillId="5" borderId="13" xfId="0" applyNumberFormat="1" applyFont="1" applyFill="1" applyBorder="1" applyAlignment="1">
      <alignment horizontal="center" vertical="center"/>
    </xf>
    <xf numFmtId="164" fontId="11" fillId="6" borderId="13" xfId="0" applyNumberFormat="1" applyFont="1" applyFill="1" applyBorder="1" applyAlignment="1">
      <alignment horizontal="center" vertical="center"/>
    </xf>
    <xf numFmtId="164" fontId="12" fillId="6" borderId="13" xfId="0" applyNumberFormat="1" applyFont="1" applyFill="1" applyBorder="1" applyAlignment="1">
      <alignment horizontal="center" vertical="center"/>
    </xf>
    <xf numFmtId="2" fontId="10" fillId="0" borderId="13" xfId="0" applyNumberFormat="1" applyFont="1" applyBorder="1" applyAlignment="1">
      <alignment horizontal="center" vertical="center"/>
    </xf>
    <xf numFmtId="2" fontId="13" fillId="8" borderId="12" xfId="0" applyNumberFormat="1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3" fillId="8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164" fontId="2" fillId="9" borderId="19" xfId="0" applyNumberFormat="1" applyFont="1" applyFill="1" applyBorder="1" applyAlignment="1">
      <alignment horizontal="center" vertical="center"/>
    </xf>
    <xf numFmtId="0" fontId="2" fillId="7" borderId="20" xfId="0" applyFont="1" applyFill="1" applyBorder="1" applyAlignment="1">
      <alignment horizontal="center" vertical="center" wrapText="1"/>
    </xf>
    <xf numFmtId="164" fontId="2" fillId="9" borderId="20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2" fillId="7" borderId="18" xfId="0" applyFont="1" applyFill="1" applyBorder="1" applyAlignment="1">
      <alignment horizontal="center" vertical="center"/>
    </xf>
    <xf numFmtId="164" fontId="11" fillId="6" borderId="12" xfId="0" applyNumberFormat="1" applyFont="1" applyFill="1" applyBorder="1" applyAlignment="1">
      <alignment horizontal="center" vertical="center"/>
    </xf>
    <xf numFmtId="164" fontId="12" fillId="6" borderId="12" xfId="0" quotePrefix="1" applyNumberFormat="1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/>
    </xf>
    <xf numFmtId="0" fontId="8" fillId="8" borderId="16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center" vertical="center"/>
    </xf>
    <xf numFmtId="0" fontId="8" fillId="8" borderId="13" xfId="0" applyFont="1" applyFill="1" applyBorder="1" applyAlignment="1">
      <alignment horizontal="left" vertical="center" wrapText="1"/>
    </xf>
    <xf numFmtId="0" fontId="8" fillId="8" borderId="17" xfId="0" applyFont="1" applyFill="1" applyBorder="1" applyAlignment="1">
      <alignment horizontal="left" vertical="center" wrapText="1"/>
    </xf>
    <xf numFmtId="0" fontId="8" fillId="8" borderId="10" xfId="0" applyFont="1" applyFill="1" applyBorder="1" applyAlignment="1">
      <alignment horizontal="left" vertical="center" wrapText="1"/>
    </xf>
    <xf numFmtId="0" fontId="8" fillId="8" borderId="13" xfId="0" applyFont="1" applyFill="1" applyBorder="1" applyAlignment="1">
      <alignment horizontal="center" vertical="center"/>
    </xf>
    <xf numFmtId="0" fontId="8" fillId="8" borderId="17" xfId="0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horizontal="center" vertical="center"/>
    </xf>
    <xf numFmtId="0" fontId="10" fillId="8" borderId="13" xfId="0" applyFont="1" applyFill="1" applyBorder="1" applyAlignment="1">
      <alignment horizontal="center" vertical="center"/>
    </xf>
    <xf numFmtId="0" fontId="10" fillId="8" borderId="17" xfId="0" applyFont="1" applyFill="1" applyBorder="1" applyAlignment="1">
      <alignment horizontal="center" vertical="center"/>
    </xf>
    <xf numFmtId="0" fontId="10" fillId="8" borderId="10" xfId="0" applyFont="1" applyFill="1" applyBorder="1" applyAlignment="1">
      <alignment horizontal="center" vertical="center"/>
    </xf>
    <xf numFmtId="164" fontId="11" fillId="4" borderId="12" xfId="0" applyNumberFormat="1" applyFont="1" applyFill="1" applyBorder="1" applyAlignment="1">
      <alignment horizontal="center" vertical="center"/>
    </xf>
    <xf numFmtId="164" fontId="12" fillId="5" borderId="12" xfId="0" quotePrefix="1" applyNumberFormat="1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/>
    </xf>
    <xf numFmtId="0" fontId="8" fillId="7" borderId="16" xfId="0" applyFont="1" applyFill="1" applyBorder="1" applyAlignment="1">
      <alignment horizontal="center" vertical="center"/>
    </xf>
    <xf numFmtId="0" fontId="8" fillId="7" borderId="14" xfId="0" applyFont="1" applyFill="1" applyBorder="1" applyAlignment="1">
      <alignment horizontal="center" vertical="center"/>
    </xf>
    <xf numFmtId="0" fontId="8" fillId="7" borderId="13" xfId="0" applyFont="1" applyFill="1" applyBorder="1" applyAlignment="1">
      <alignment horizontal="left" vertical="center" wrapText="1"/>
    </xf>
    <xf numFmtId="0" fontId="8" fillId="7" borderId="17" xfId="0" applyFont="1" applyFill="1" applyBorder="1" applyAlignment="1">
      <alignment horizontal="left" vertical="center" wrapText="1"/>
    </xf>
    <xf numFmtId="0" fontId="8" fillId="7" borderId="10" xfId="0" applyFont="1" applyFill="1" applyBorder="1" applyAlignment="1">
      <alignment horizontal="left" vertical="center" wrapText="1"/>
    </xf>
    <xf numFmtId="0" fontId="8" fillId="7" borderId="13" xfId="0" applyFont="1" applyFill="1" applyBorder="1" applyAlignment="1">
      <alignment horizontal="center" vertical="center"/>
    </xf>
    <xf numFmtId="0" fontId="8" fillId="7" borderId="17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/>
    </xf>
    <xf numFmtId="0" fontId="10" fillId="7" borderId="13" xfId="0" applyFont="1" applyFill="1" applyBorder="1" applyAlignment="1">
      <alignment horizontal="center" vertical="center"/>
    </xf>
    <xf numFmtId="0" fontId="10" fillId="7" borderId="17" xfId="0" applyFont="1" applyFill="1" applyBorder="1" applyAlignment="1">
      <alignment horizontal="center" vertical="center"/>
    </xf>
    <xf numFmtId="0" fontId="10" fillId="7" borderId="10" xfId="0" applyFont="1" applyFill="1" applyBorder="1" applyAlignment="1">
      <alignment horizontal="center" vertical="center"/>
    </xf>
    <xf numFmtId="164" fontId="11" fillId="6" borderId="13" xfId="0" applyNumberFormat="1" applyFont="1" applyFill="1" applyBorder="1" applyAlignment="1">
      <alignment horizontal="center" vertical="center"/>
    </xf>
    <xf numFmtId="164" fontId="11" fillId="6" borderId="10" xfId="0" applyNumberFormat="1" applyFont="1" applyFill="1" applyBorder="1" applyAlignment="1">
      <alignment horizontal="center" vertical="center"/>
    </xf>
    <xf numFmtId="164" fontId="14" fillId="6" borderId="12" xfId="0" applyNumberFormat="1" applyFont="1" applyFill="1" applyBorder="1" applyAlignment="1">
      <alignment horizontal="center" vertical="center" wrapText="1"/>
    </xf>
    <xf numFmtId="164" fontId="14" fillId="5" borderId="12" xfId="0" applyNumberFormat="1" applyFont="1" applyFill="1" applyBorder="1" applyAlignment="1">
      <alignment horizontal="center" vertical="center" wrapText="1"/>
    </xf>
    <xf numFmtId="164" fontId="11" fillId="6" borderId="17" xfId="0" applyNumberFormat="1" applyFont="1" applyFill="1" applyBorder="1" applyAlignment="1">
      <alignment horizontal="center" vertical="center"/>
    </xf>
    <xf numFmtId="164" fontId="12" fillId="6" borderId="12" xfId="0" applyNumberFormat="1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/>
    </xf>
    <xf numFmtId="0" fontId="7" fillId="7" borderId="16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/>
    </xf>
    <xf numFmtId="0" fontId="13" fillId="7" borderId="13" xfId="0" applyFont="1" applyFill="1" applyBorder="1" applyAlignment="1">
      <alignment horizontal="center" vertical="center"/>
    </xf>
    <xf numFmtId="0" fontId="13" fillId="7" borderId="17" xfId="0" applyFont="1" applyFill="1" applyBorder="1" applyAlignment="1">
      <alignment horizontal="center" vertical="center"/>
    </xf>
    <xf numFmtId="0" fontId="13" fillId="7" borderId="10" xfId="0" applyFont="1" applyFill="1" applyBorder="1" applyAlignment="1">
      <alignment horizontal="center" vertical="center"/>
    </xf>
    <xf numFmtId="164" fontId="12" fillId="5" borderId="1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1</xdr:row>
      <xdr:rowOff>158751</xdr:rowOff>
    </xdr:from>
    <xdr:to>
      <xdr:col>1</xdr:col>
      <xdr:colOff>1613203</xdr:colOff>
      <xdr:row>1</xdr:row>
      <xdr:rowOff>1147536</xdr:rowOff>
    </xdr:to>
    <xdr:pic>
      <xdr:nvPicPr>
        <xdr:cNvPr id="2" name="Imagem 1" descr="C:\Users\anarital\AppData\Local\Microsoft\Windows\INetCache\Content.MSO\376EACB3.tmp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1435101"/>
          <a:ext cx="1422703" cy="9887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9"/>
  <sheetViews>
    <sheetView showGridLines="0" tabSelected="1" zoomScale="70" zoomScaleNormal="70" workbookViewId="0">
      <pane xSplit="4" ySplit="3" topLeftCell="E4" activePane="bottomRight" state="frozen"/>
      <selection pane="topRight" activeCell="I1" sqref="I1"/>
      <selection pane="bottomLeft" activeCell="A4" sqref="A4"/>
      <selection pane="bottomRight" activeCell="J2" sqref="J2"/>
    </sheetView>
  </sheetViews>
  <sheetFormatPr defaultRowHeight="15" x14ac:dyDescent="0.25"/>
  <cols>
    <col min="1" max="1" width="11.85546875" style="67" customWidth="1"/>
    <col min="2" max="2" width="120.140625" style="68" customWidth="1"/>
    <col min="3" max="3" width="13.42578125" style="1" bestFit="1" customWidth="1"/>
    <col min="4" max="4" width="18.7109375" style="1" bestFit="1" customWidth="1"/>
    <col min="5" max="5" width="19" style="1" customWidth="1"/>
    <col min="6" max="6" width="31.5703125" style="1" customWidth="1"/>
    <col min="7" max="7" width="26" style="1" customWidth="1"/>
    <col min="8" max="8" width="39.140625" style="1" customWidth="1"/>
    <col min="9" max="9" width="24.140625" style="1" customWidth="1"/>
    <col min="10" max="10" width="34.140625" style="1" customWidth="1"/>
    <col min="11" max="12" width="9.140625" style="1"/>
    <col min="13" max="13" width="12.7109375" style="1" customWidth="1"/>
    <col min="14" max="16384" width="9.140625" style="1"/>
  </cols>
  <sheetData>
    <row r="1" spans="1:13" ht="100.5" customHeight="1" thickBot="1" x14ac:dyDescent="0.3">
      <c r="A1" s="115"/>
      <c r="B1" s="116"/>
      <c r="C1" s="116"/>
      <c r="D1" s="116"/>
      <c r="E1" s="116"/>
      <c r="F1" s="116"/>
      <c r="G1" s="116"/>
      <c r="H1" s="117"/>
    </row>
    <row r="2" spans="1:13" ht="105.75" customHeight="1" thickBot="1" x14ac:dyDescent="0.3">
      <c r="A2" s="118" t="s">
        <v>0</v>
      </c>
      <c r="B2" s="119"/>
      <c r="C2" s="119"/>
      <c r="D2" s="119"/>
      <c r="E2" s="119"/>
      <c r="F2" s="119"/>
      <c r="G2" s="119"/>
      <c r="H2" s="120"/>
      <c r="I2" s="2" t="s">
        <v>1</v>
      </c>
      <c r="J2" s="3" t="s">
        <v>2</v>
      </c>
    </row>
    <row r="3" spans="1:13" ht="124.5" customHeight="1" thickBot="1" x14ac:dyDescent="0.3">
      <c r="A3" s="4" t="s">
        <v>3</v>
      </c>
      <c r="B3" s="5" t="s">
        <v>4</v>
      </c>
      <c r="C3" s="6" t="s">
        <v>5</v>
      </c>
      <c r="D3" s="6" t="s">
        <v>6</v>
      </c>
      <c r="E3" s="7" t="s">
        <v>7</v>
      </c>
      <c r="F3" s="8" t="s">
        <v>8</v>
      </c>
      <c r="G3" s="9" t="s">
        <v>9</v>
      </c>
      <c r="H3" s="9" t="s">
        <v>10</v>
      </c>
      <c r="I3" s="10">
        <v>0</v>
      </c>
      <c r="J3" s="11">
        <f>H69</f>
        <v>1323705.3500000001</v>
      </c>
    </row>
    <row r="4" spans="1:13" s="22" customFormat="1" ht="106.5" x14ac:dyDescent="0.25">
      <c r="A4" s="12">
        <v>1</v>
      </c>
      <c r="B4" s="13" t="s">
        <v>11</v>
      </c>
      <c r="C4" s="14" t="s">
        <v>12</v>
      </c>
      <c r="D4" s="15">
        <v>5</v>
      </c>
      <c r="E4" s="16">
        <v>2030.85</v>
      </c>
      <c r="F4" s="17">
        <f t="shared" ref="F4:F19" si="0">ROUND(D4*E4,2)</f>
        <v>10154.25</v>
      </c>
      <c r="G4" s="18">
        <f t="shared" ref="G4:G19" si="1">ROUND(E4*(1-$I$3),2)</f>
        <v>2030.85</v>
      </c>
      <c r="H4" s="19">
        <f t="shared" ref="H4:H18" si="2">ROUND(G4*D4,2)</f>
        <v>10154.25</v>
      </c>
      <c r="I4" s="20"/>
      <c r="J4" s="21"/>
      <c r="M4" s="21"/>
    </row>
    <row r="5" spans="1:13" s="22" customFormat="1" ht="30.75" x14ac:dyDescent="0.25">
      <c r="A5" s="23">
        <v>2</v>
      </c>
      <c r="B5" s="24" t="s">
        <v>13</v>
      </c>
      <c r="C5" s="25" t="s">
        <v>12</v>
      </c>
      <c r="D5" s="26">
        <v>13</v>
      </c>
      <c r="E5" s="27">
        <v>900.1</v>
      </c>
      <c r="F5" s="28">
        <f t="shared" si="0"/>
        <v>11701.3</v>
      </c>
      <c r="G5" s="18">
        <f t="shared" si="1"/>
        <v>900.1</v>
      </c>
      <c r="H5" s="29">
        <f t="shared" si="2"/>
        <v>11701.3</v>
      </c>
    </row>
    <row r="6" spans="1:13" s="22" customFormat="1" ht="91.5" x14ac:dyDescent="0.25">
      <c r="A6" s="30">
        <v>3</v>
      </c>
      <c r="B6" s="31" t="s">
        <v>14</v>
      </c>
      <c r="C6" s="32" t="s">
        <v>12</v>
      </c>
      <c r="D6" s="33">
        <v>5</v>
      </c>
      <c r="E6" s="27">
        <v>2994.22</v>
      </c>
      <c r="F6" s="28">
        <f t="shared" si="0"/>
        <v>14971.1</v>
      </c>
      <c r="G6" s="18">
        <f t="shared" si="1"/>
        <v>2994.22</v>
      </c>
      <c r="H6" s="29">
        <f t="shared" si="2"/>
        <v>14971.1</v>
      </c>
    </row>
    <row r="7" spans="1:13" s="22" customFormat="1" ht="30.75" x14ac:dyDescent="0.25">
      <c r="A7" s="34">
        <v>4</v>
      </c>
      <c r="B7" s="35" t="s">
        <v>15</v>
      </c>
      <c r="C7" s="36" t="s">
        <v>12</v>
      </c>
      <c r="D7" s="26">
        <v>35</v>
      </c>
      <c r="E7" s="27">
        <v>1030.0999999999999</v>
      </c>
      <c r="F7" s="28">
        <f t="shared" si="0"/>
        <v>36053.5</v>
      </c>
      <c r="G7" s="18">
        <f t="shared" si="1"/>
        <v>1030.0999999999999</v>
      </c>
      <c r="H7" s="29">
        <f t="shared" si="2"/>
        <v>36053.5</v>
      </c>
    </row>
    <row r="8" spans="1:13" s="22" customFormat="1" ht="91.5" x14ac:dyDescent="0.25">
      <c r="A8" s="30">
        <v>5</v>
      </c>
      <c r="B8" s="31" t="s">
        <v>16</v>
      </c>
      <c r="C8" s="37" t="s">
        <v>12</v>
      </c>
      <c r="D8" s="33">
        <v>5</v>
      </c>
      <c r="E8" s="27">
        <v>3773.84</v>
      </c>
      <c r="F8" s="28">
        <f t="shared" si="0"/>
        <v>18869.2</v>
      </c>
      <c r="G8" s="18">
        <f t="shared" si="1"/>
        <v>3773.84</v>
      </c>
      <c r="H8" s="29">
        <f t="shared" si="2"/>
        <v>18869.2</v>
      </c>
    </row>
    <row r="9" spans="1:13" s="22" customFormat="1" ht="30.75" x14ac:dyDescent="0.25">
      <c r="A9" s="34">
        <v>6</v>
      </c>
      <c r="B9" s="35" t="s">
        <v>17</v>
      </c>
      <c r="C9" s="25" t="s">
        <v>12</v>
      </c>
      <c r="D9" s="26">
        <v>21</v>
      </c>
      <c r="E9" s="27">
        <v>1113.44</v>
      </c>
      <c r="F9" s="28">
        <f t="shared" si="0"/>
        <v>23382.240000000002</v>
      </c>
      <c r="G9" s="18">
        <f t="shared" si="1"/>
        <v>1113.44</v>
      </c>
      <c r="H9" s="29">
        <f t="shared" si="2"/>
        <v>23382.240000000002</v>
      </c>
    </row>
    <row r="10" spans="1:13" s="22" customFormat="1" ht="91.5" x14ac:dyDescent="0.25">
      <c r="A10" s="30">
        <v>7</v>
      </c>
      <c r="B10" s="38" t="s">
        <v>18</v>
      </c>
      <c r="C10" s="32" t="s">
        <v>12</v>
      </c>
      <c r="D10" s="33">
        <v>6</v>
      </c>
      <c r="E10" s="27">
        <v>4623.7</v>
      </c>
      <c r="F10" s="28">
        <f t="shared" si="0"/>
        <v>27742.2</v>
      </c>
      <c r="G10" s="18">
        <f t="shared" si="1"/>
        <v>4623.7</v>
      </c>
      <c r="H10" s="29">
        <f t="shared" si="2"/>
        <v>27742.2</v>
      </c>
    </row>
    <row r="11" spans="1:13" s="22" customFormat="1" ht="76.5" customHeight="1" x14ac:dyDescent="0.25">
      <c r="A11" s="34">
        <v>8</v>
      </c>
      <c r="B11" s="35" t="s">
        <v>19</v>
      </c>
      <c r="C11" s="36" t="s">
        <v>12</v>
      </c>
      <c r="D11" s="26">
        <v>6</v>
      </c>
      <c r="E11" s="27">
        <v>1136.8399999999999</v>
      </c>
      <c r="F11" s="28">
        <f t="shared" si="0"/>
        <v>6821.04</v>
      </c>
      <c r="G11" s="18">
        <f t="shared" si="1"/>
        <v>1136.8399999999999</v>
      </c>
      <c r="H11" s="29">
        <f t="shared" si="2"/>
        <v>6821.04</v>
      </c>
    </row>
    <row r="12" spans="1:13" s="22" customFormat="1" ht="91.5" x14ac:dyDescent="0.25">
      <c r="A12" s="30">
        <v>9</v>
      </c>
      <c r="B12" s="31" t="s">
        <v>20</v>
      </c>
      <c r="C12" s="37" t="s">
        <v>12</v>
      </c>
      <c r="D12" s="33">
        <v>47</v>
      </c>
      <c r="E12" s="27">
        <v>6280.14</v>
      </c>
      <c r="F12" s="28">
        <f t="shared" si="0"/>
        <v>295166.58</v>
      </c>
      <c r="G12" s="18">
        <f t="shared" si="1"/>
        <v>6280.14</v>
      </c>
      <c r="H12" s="29">
        <f t="shared" si="2"/>
        <v>295166.58</v>
      </c>
    </row>
    <row r="13" spans="1:13" s="22" customFormat="1" ht="91.5" x14ac:dyDescent="0.25">
      <c r="A13" s="39">
        <v>10</v>
      </c>
      <c r="B13" s="40" t="s">
        <v>21</v>
      </c>
      <c r="C13" s="32" t="s">
        <v>12</v>
      </c>
      <c r="D13" s="33">
        <v>27</v>
      </c>
      <c r="E13" s="27">
        <v>7537.39</v>
      </c>
      <c r="F13" s="28">
        <f t="shared" si="0"/>
        <v>203509.53</v>
      </c>
      <c r="G13" s="18">
        <f t="shared" si="1"/>
        <v>7537.39</v>
      </c>
      <c r="H13" s="29">
        <f t="shared" si="2"/>
        <v>203509.53</v>
      </c>
    </row>
    <row r="14" spans="1:13" s="22" customFormat="1" ht="76.5" customHeight="1" x14ac:dyDescent="0.25">
      <c r="A14" s="23">
        <v>11</v>
      </c>
      <c r="B14" s="24" t="s">
        <v>22</v>
      </c>
      <c r="C14" s="36" t="s">
        <v>12</v>
      </c>
      <c r="D14" s="26">
        <v>74</v>
      </c>
      <c r="E14" s="27">
        <v>1780.28</v>
      </c>
      <c r="F14" s="28">
        <f t="shared" si="0"/>
        <v>131740.72</v>
      </c>
      <c r="G14" s="18">
        <f t="shared" si="1"/>
        <v>1780.28</v>
      </c>
      <c r="H14" s="29">
        <f t="shared" si="2"/>
        <v>131740.72</v>
      </c>
    </row>
    <row r="15" spans="1:13" s="22" customFormat="1" ht="91.5" x14ac:dyDescent="0.25">
      <c r="A15" s="30">
        <v>12</v>
      </c>
      <c r="B15" s="31" t="s">
        <v>23</v>
      </c>
      <c r="C15" s="14" t="s">
        <v>12</v>
      </c>
      <c r="D15" s="33">
        <v>5</v>
      </c>
      <c r="E15" s="27">
        <v>10262.01</v>
      </c>
      <c r="F15" s="28">
        <f t="shared" si="0"/>
        <v>51310.05</v>
      </c>
      <c r="G15" s="18">
        <f t="shared" si="1"/>
        <v>10262.01</v>
      </c>
      <c r="H15" s="29">
        <f t="shared" si="2"/>
        <v>51310.05</v>
      </c>
    </row>
    <row r="16" spans="1:13" s="22" customFormat="1" ht="31.5" x14ac:dyDescent="0.25">
      <c r="A16" s="34">
        <v>13</v>
      </c>
      <c r="B16" s="35" t="s">
        <v>24</v>
      </c>
      <c r="C16" s="25" t="s">
        <v>12</v>
      </c>
      <c r="D16" s="26">
        <v>5</v>
      </c>
      <c r="E16" s="27">
        <v>2061.37</v>
      </c>
      <c r="F16" s="28">
        <f t="shared" si="0"/>
        <v>10306.85</v>
      </c>
      <c r="G16" s="18">
        <f t="shared" si="1"/>
        <v>2061.37</v>
      </c>
      <c r="H16" s="29">
        <f t="shared" si="2"/>
        <v>10306.85</v>
      </c>
    </row>
    <row r="17" spans="1:8" s="22" customFormat="1" ht="91.5" x14ac:dyDescent="0.25">
      <c r="A17" s="30">
        <v>14</v>
      </c>
      <c r="B17" s="40" t="s">
        <v>25</v>
      </c>
      <c r="C17" s="32" t="s">
        <v>12</v>
      </c>
      <c r="D17" s="33">
        <v>20</v>
      </c>
      <c r="E17" s="27">
        <v>9451.3799999999992</v>
      </c>
      <c r="F17" s="28">
        <f t="shared" si="0"/>
        <v>189027.6</v>
      </c>
      <c r="G17" s="18">
        <f t="shared" si="1"/>
        <v>9451.3799999999992</v>
      </c>
      <c r="H17" s="29">
        <f t="shared" si="2"/>
        <v>189027.6</v>
      </c>
    </row>
    <row r="18" spans="1:8" s="22" customFormat="1" ht="31.5" x14ac:dyDescent="0.25">
      <c r="A18" s="23">
        <v>15</v>
      </c>
      <c r="B18" s="24" t="s">
        <v>26</v>
      </c>
      <c r="C18" s="36" t="s">
        <v>12</v>
      </c>
      <c r="D18" s="26">
        <v>20</v>
      </c>
      <c r="E18" s="27">
        <v>2194.71</v>
      </c>
      <c r="F18" s="28">
        <f t="shared" si="0"/>
        <v>43894.2</v>
      </c>
      <c r="G18" s="18">
        <f t="shared" si="1"/>
        <v>2194.71</v>
      </c>
      <c r="H18" s="29">
        <f t="shared" si="2"/>
        <v>43894.2</v>
      </c>
    </row>
    <row r="19" spans="1:8" s="22" customFormat="1" ht="15" customHeight="1" x14ac:dyDescent="0.25">
      <c r="A19" s="108">
        <v>16</v>
      </c>
      <c r="B19" s="93" t="s">
        <v>27</v>
      </c>
      <c r="C19" s="96" t="s">
        <v>28</v>
      </c>
      <c r="D19" s="99">
        <v>126</v>
      </c>
      <c r="E19" s="88">
        <v>173.56</v>
      </c>
      <c r="F19" s="114">
        <f t="shared" si="0"/>
        <v>21868.560000000001</v>
      </c>
      <c r="G19" s="74">
        <f t="shared" si="1"/>
        <v>173.56</v>
      </c>
      <c r="H19" s="107">
        <f>ROUND(D19*G19,2)</f>
        <v>21868.560000000001</v>
      </c>
    </row>
    <row r="20" spans="1:8" s="22" customFormat="1" ht="15" customHeight="1" x14ac:dyDescent="0.25">
      <c r="A20" s="109"/>
      <c r="B20" s="94"/>
      <c r="C20" s="97"/>
      <c r="D20" s="100"/>
      <c r="E20" s="88"/>
      <c r="F20" s="114"/>
      <c r="G20" s="74"/>
      <c r="H20" s="107"/>
    </row>
    <row r="21" spans="1:8" s="22" customFormat="1" ht="15" customHeight="1" x14ac:dyDescent="0.25">
      <c r="A21" s="109"/>
      <c r="B21" s="94"/>
      <c r="C21" s="97"/>
      <c r="D21" s="100"/>
      <c r="E21" s="88"/>
      <c r="F21" s="114"/>
      <c r="G21" s="74"/>
      <c r="H21" s="107"/>
    </row>
    <row r="22" spans="1:8" s="22" customFormat="1" x14ac:dyDescent="0.25">
      <c r="A22" s="109"/>
      <c r="B22" s="94"/>
      <c r="C22" s="97"/>
      <c r="D22" s="100"/>
      <c r="E22" s="88"/>
      <c r="F22" s="114"/>
      <c r="G22" s="74"/>
      <c r="H22" s="107"/>
    </row>
    <row r="23" spans="1:8" s="22" customFormat="1" ht="15" customHeight="1" x14ac:dyDescent="0.25">
      <c r="A23" s="109"/>
      <c r="B23" s="94"/>
      <c r="C23" s="97"/>
      <c r="D23" s="100"/>
      <c r="E23" s="88"/>
      <c r="F23" s="114"/>
      <c r="G23" s="74"/>
      <c r="H23" s="107"/>
    </row>
    <row r="24" spans="1:8" s="22" customFormat="1" ht="15" customHeight="1" x14ac:dyDescent="0.25">
      <c r="A24" s="109"/>
      <c r="B24" s="94"/>
      <c r="C24" s="97"/>
      <c r="D24" s="100"/>
      <c r="E24" s="88"/>
      <c r="F24" s="114"/>
      <c r="G24" s="74"/>
      <c r="H24" s="107"/>
    </row>
    <row r="25" spans="1:8" s="22" customFormat="1" x14ac:dyDescent="0.25">
      <c r="A25" s="109"/>
      <c r="B25" s="94"/>
      <c r="C25" s="97"/>
      <c r="D25" s="100"/>
      <c r="E25" s="88"/>
      <c r="F25" s="114"/>
      <c r="G25" s="74"/>
      <c r="H25" s="107"/>
    </row>
    <row r="26" spans="1:8" s="22" customFormat="1" ht="15" customHeight="1" x14ac:dyDescent="0.25">
      <c r="A26" s="109"/>
      <c r="B26" s="94"/>
      <c r="C26" s="97"/>
      <c r="D26" s="100"/>
      <c r="E26" s="88"/>
      <c r="F26" s="114"/>
      <c r="G26" s="74"/>
      <c r="H26" s="107"/>
    </row>
    <row r="27" spans="1:8" s="22" customFormat="1" x14ac:dyDescent="0.25">
      <c r="A27" s="109"/>
      <c r="B27" s="94"/>
      <c r="C27" s="97"/>
      <c r="D27" s="100"/>
      <c r="E27" s="88"/>
      <c r="F27" s="114"/>
      <c r="G27" s="74"/>
      <c r="H27" s="107"/>
    </row>
    <row r="28" spans="1:8" s="22" customFormat="1" ht="15" customHeight="1" x14ac:dyDescent="0.25">
      <c r="A28" s="109"/>
      <c r="B28" s="94"/>
      <c r="C28" s="97"/>
      <c r="D28" s="100"/>
      <c r="E28" s="88"/>
      <c r="F28" s="114"/>
      <c r="G28" s="74"/>
      <c r="H28" s="107"/>
    </row>
    <row r="29" spans="1:8" s="22" customFormat="1" x14ac:dyDescent="0.25">
      <c r="A29" s="109"/>
      <c r="B29" s="94"/>
      <c r="C29" s="97"/>
      <c r="D29" s="100"/>
      <c r="E29" s="88"/>
      <c r="F29" s="114"/>
      <c r="G29" s="74"/>
      <c r="H29" s="107"/>
    </row>
    <row r="30" spans="1:8" s="22" customFormat="1" x14ac:dyDescent="0.25">
      <c r="A30" s="110"/>
      <c r="B30" s="95"/>
      <c r="C30" s="98"/>
      <c r="D30" s="101"/>
      <c r="E30" s="88"/>
      <c r="F30" s="114"/>
      <c r="G30" s="74"/>
      <c r="H30" s="107"/>
    </row>
    <row r="31" spans="1:8" s="22" customFormat="1" ht="46.5" x14ac:dyDescent="0.25">
      <c r="A31" s="41">
        <v>17</v>
      </c>
      <c r="B31" s="42" t="s">
        <v>29</v>
      </c>
      <c r="C31" s="14" t="s">
        <v>28</v>
      </c>
      <c r="D31" s="15">
        <v>324</v>
      </c>
      <c r="E31" s="27">
        <v>201.01</v>
      </c>
      <c r="F31" s="43">
        <f>ROUND(D31*E31,2)</f>
        <v>65127.24</v>
      </c>
      <c r="G31" s="44">
        <f>ROUND(E31*(1-$I$3),2)</f>
        <v>201.01</v>
      </c>
      <c r="H31" s="45">
        <f>ROUND(D31*G31,2)</f>
        <v>65127.24</v>
      </c>
    </row>
    <row r="32" spans="1:8" s="22" customFormat="1" ht="60" customHeight="1" x14ac:dyDescent="0.25">
      <c r="A32" s="23">
        <v>18</v>
      </c>
      <c r="B32" s="46" t="s">
        <v>30</v>
      </c>
      <c r="C32" s="25" t="s">
        <v>28</v>
      </c>
      <c r="D32" s="26">
        <v>358</v>
      </c>
      <c r="E32" s="27">
        <v>13.91</v>
      </c>
      <c r="F32" s="28">
        <f>ROUND(D32*E32,2)</f>
        <v>4979.78</v>
      </c>
      <c r="G32" s="44">
        <f>ROUND(E32*(1-$I$3),2)</f>
        <v>13.91</v>
      </c>
      <c r="H32" s="29">
        <f>ROUND(G32*D32,2)</f>
        <v>4979.78</v>
      </c>
    </row>
    <row r="33" spans="1:8" s="22" customFormat="1" x14ac:dyDescent="0.25">
      <c r="A33" s="108">
        <v>19</v>
      </c>
      <c r="B33" s="93" t="s">
        <v>31</v>
      </c>
      <c r="C33" s="96" t="s">
        <v>12</v>
      </c>
      <c r="D33" s="111">
        <v>71</v>
      </c>
      <c r="E33" s="88">
        <v>9.66</v>
      </c>
      <c r="F33" s="114">
        <f>ROUND(D33*E33,2)</f>
        <v>685.86</v>
      </c>
      <c r="G33" s="102">
        <f>ROUND(E33*(1-$I$3),2)</f>
        <v>9.66</v>
      </c>
      <c r="H33" s="107">
        <f>ROUND(D33*G33,2)</f>
        <v>685.86</v>
      </c>
    </row>
    <row r="34" spans="1:8" s="22" customFormat="1" x14ac:dyDescent="0.25">
      <c r="A34" s="109"/>
      <c r="B34" s="94"/>
      <c r="C34" s="97"/>
      <c r="D34" s="112"/>
      <c r="E34" s="88"/>
      <c r="F34" s="114"/>
      <c r="G34" s="106"/>
      <c r="H34" s="107"/>
    </row>
    <row r="35" spans="1:8" s="22" customFormat="1" x14ac:dyDescent="0.25">
      <c r="A35" s="110"/>
      <c r="B35" s="95"/>
      <c r="C35" s="98"/>
      <c r="D35" s="113"/>
      <c r="E35" s="88"/>
      <c r="F35" s="114"/>
      <c r="G35" s="103"/>
      <c r="H35" s="107"/>
    </row>
    <row r="36" spans="1:8" s="22" customFormat="1" ht="57.75" customHeight="1" x14ac:dyDescent="0.25">
      <c r="A36" s="47">
        <v>20</v>
      </c>
      <c r="B36" s="48" t="s">
        <v>32</v>
      </c>
      <c r="C36" s="49" t="s">
        <v>12</v>
      </c>
      <c r="D36" s="50">
        <v>14</v>
      </c>
      <c r="E36" s="27">
        <v>1024.52</v>
      </c>
      <c r="F36" s="28">
        <f>ROUND(D36*E36,2)</f>
        <v>14343.28</v>
      </c>
      <c r="G36" s="44">
        <f>ROUND(E36*(1-$I$3),2)</f>
        <v>1024.52</v>
      </c>
      <c r="H36" s="29">
        <f>ROUND(G36*D36,2)</f>
        <v>14343.28</v>
      </c>
    </row>
    <row r="37" spans="1:8" s="22" customFormat="1" ht="63.75" customHeight="1" x14ac:dyDescent="0.25">
      <c r="A37" s="51">
        <v>21</v>
      </c>
      <c r="B37" s="52" t="s">
        <v>33</v>
      </c>
      <c r="C37" s="32" t="s">
        <v>12</v>
      </c>
      <c r="D37" s="15">
        <v>9</v>
      </c>
      <c r="E37" s="27">
        <v>1273.21</v>
      </c>
      <c r="F37" s="28">
        <f>ROUND(D37*E37,2)</f>
        <v>11458.89</v>
      </c>
      <c r="G37" s="44">
        <f>ROUND(E37*(1-$I$3),2)</f>
        <v>1273.21</v>
      </c>
      <c r="H37" s="29">
        <f>ROUND(G37*D37,2)</f>
        <v>11458.89</v>
      </c>
    </row>
    <row r="38" spans="1:8" s="22" customFormat="1" ht="15" customHeight="1" x14ac:dyDescent="0.25">
      <c r="A38" s="76">
        <v>22</v>
      </c>
      <c r="B38" s="93" t="s">
        <v>34</v>
      </c>
      <c r="C38" s="82" t="s">
        <v>28</v>
      </c>
      <c r="D38" s="85">
        <v>480</v>
      </c>
      <c r="E38" s="88">
        <v>50.34</v>
      </c>
      <c r="F38" s="105">
        <f>ROUND(D38*E38,2)</f>
        <v>24163.200000000001</v>
      </c>
      <c r="G38" s="102">
        <f>ROUND(E38*(1-$I$3),2)</f>
        <v>50.34</v>
      </c>
      <c r="H38" s="104">
        <f>ROUND(D38*G38,2)</f>
        <v>24163.200000000001</v>
      </c>
    </row>
    <row r="39" spans="1:8" s="22" customFormat="1" ht="15" customHeight="1" x14ac:dyDescent="0.25">
      <c r="A39" s="78"/>
      <c r="B39" s="95"/>
      <c r="C39" s="84"/>
      <c r="D39" s="87"/>
      <c r="E39" s="88"/>
      <c r="F39" s="105"/>
      <c r="G39" s="103"/>
      <c r="H39" s="104"/>
    </row>
    <row r="40" spans="1:8" s="22" customFormat="1" ht="15" customHeight="1" x14ac:dyDescent="0.25">
      <c r="A40" s="90">
        <v>23</v>
      </c>
      <c r="B40" s="93" t="s">
        <v>35</v>
      </c>
      <c r="C40" s="96" t="s">
        <v>28</v>
      </c>
      <c r="D40" s="99">
        <v>360</v>
      </c>
      <c r="E40" s="88">
        <v>81.86</v>
      </c>
      <c r="F40" s="105">
        <f>ROUND(D40*E40,2)</f>
        <v>29469.599999999999</v>
      </c>
      <c r="G40" s="102">
        <f>ROUND(E40*(1-$I$3),2)</f>
        <v>81.86</v>
      </c>
      <c r="H40" s="104">
        <f>ROUND(D40*G40,2)</f>
        <v>29469.599999999999</v>
      </c>
    </row>
    <row r="41" spans="1:8" s="22" customFormat="1" ht="49.5" customHeight="1" x14ac:dyDescent="0.25">
      <c r="A41" s="92"/>
      <c r="B41" s="95"/>
      <c r="C41" s="98"/>
      <c r="D41" s="101"/>
      <c r="E41" s="88"/>
      <c r="F41" s="105"/>
      <c r="G41" s="103"/>
      <c r="H41" s="104"/>
    </row>
    <row r="42" spans="1:8" s="22" customFormat="1" ht="51" customHeight="1" x14ac:dyDescent="0.25">
      <c r="A42" s="47">
        <v>24</v>
      </c>
      <c r="B42" s="48" t="s">
        <v>36</v>
      </c>
      <c r="C42" s="36" t="s">
        <v>12</v>
      </c>
      <c r="D42" s="50">
        <v>84</v>
      </c>
      <c r="E42" s="27">
        <v>65.48</v>
      </c>
      <c r="F42" s="28">
        <f>ROUND(D42*E42,2)</f>
        <v>5500.32</v>
      </c>
      <c r="G42" s="44">
        <f>E42*(1-$I$3)</f>
        <v>65.48</v>
      </c>
      <c r="H42" s="29">
        <f>ROUND(D42*G42,2)</f>
        <v>5500.32</v>
      </c>
    </row>
    <row r="43" spans="1:8" s="22" customFormat="1" ht="57" customHeight="1" x14ac:dyDescent="0.25">
      <c r="A43" s="51">
        <v>25</v>
      </c>
      <c r="B43" s="40" t="s">
        <v>37</v>
      </c>
      <c r="C43" s="14" t="s">
        <v>28</v>
      </c>
      <c r="D43" s="15">
        <v>56</v>
      </c>
      <c r="E43" s="27">
        <v>42.2</v>
      </c>
      <c r="F43" s="28">
        <f>ROUND(D43*E43,2)</f>
        <v>2363.1999999999998</v>
      </c>
      <c r="G43" s="44">
        <f>ROUND(E43*(1-$I$3),2)</f>
        <v>42.2</v>
      </c>
      <c r="H43" s="29">
        <f>ROUND(D43*G43,2)</f>
        <v>2363.1999999999998</v>
      </c>
    </row>
    <row r="44" spans="1:8" s="22" customFormat="1" x14ac:dyDescent="0.25">
      <c r="A44" s="76">
        <v>26</v>
      </c>
      <c r="B44" s="79" t="s">
        <v>38</v>
      </c>
      <c r="C44" s="82" t="s">
        <v>12</v>
      </c>
      <c r="D44" s="85">
        <v>50</v>
      </c>
      <c r="E44" s="88">
        <v>13.82</v>
      </c>
      <c r="F44" s="89">
        <f>ROUND(D44*E44,2)</f>
        <v>691</v>
      </c>
      <c r="G44" s="74">
        <f>ROUND(E44*(1-$I$3),2)</f>
        <v>13.82</v>
      </c>
      <c r="H44" s="75">
        <f>ROUND(D44*G44,2)</f>
        <v>691</v>
      </c>
    </row>
    <row r="45" spans="1:8" s="22" customFormat="1" x14ac:dyDescent="0.25">
      <c r="A45" s="77"/>
      <c r="B45" s="80"/>
      <c r="C45" s="83"/>
      <c r="D45" s="86"/>
      <c r="E45" s="88"/>
      <c r="F45" s="89"/>
      <c r="G45" s="74"/>
      <c r="H45" s="75"/>
    </row>
    <row r="46" spans="1:8" s="22" customFormat="1" x14ac:dyDescent="0.25">
      <c r="A46" s="77"/>
      <c r="B46" s="80"/>
      <c r="C46" s="83"/>
      <c r="D46" s="86"/>
      <c r="E46" s="88"/>
      <c r="F46" s="89"/>
      <c r="G46" s="74"/>
      <c r="H46" s="75"/>
    </row>
    <row r="47" spans="1:8" s="22" customFormat="1" x14ac:dyDescent="0.25">
      <c r="A47" s="78"/>
      <c r="B47" s="81"/>
      <c r="C47" s="84"/>
      <c r="D47" s="87"/>
      <c r="E47" s="88"/>
      <c r="F47" s="89"/>
      <c r="G47" s="74"/>
      <c r="H47" s="75"/>
    </row>
    <row r="48" spans="1:8" s="22" customFormat="1" x14ac:dyDescent="0.25">
      <c r="A48" s="90">
        <v>27</v>
      </c>
      <c r="B48" s="93" t="s">
        <v>39</v>
      </c>
      <c r="C48" s="96" t="s">
        <v>12</v>
      </c>
      <c r="D48" s="99">
        <v>5</v>
      </c>
      <c r="E48" s="88">
        <v>416.22</v>
      </c>
      <c r="F48" s="89">
        <f>ROUND(D48*E48,2)</f>
        <v>2081.1</v>
      </c>
      <c r="G48" s="74">
        <f>ROUND(E48*(1-$I$3),2)</f>
        <v>416.22</v>
      </c>
      <c r="H48" s="75">
        <f>ROUND(D48*G48,2)</f>
        <v>2081.1</v>
      </c>
    </row>
    <row r="49" spans="1:8" s="22" customFormat="1" ht="15" customHeight="1" x14ac:dyDescent="0.25">
      <c r="A49" s="91"/>
      <c r="B49" s="94"/>
      <c r="C49" s="97"/>
      <c r="D49" s="100"/>
      <c r="E49" s="88"/>
      <c r="F49" s="89"/>
      <c r="G49" s="74"/>
      <c r="H49" s="75"/>
    </row>
    <row r="50" spans="1:8" s="22" customFormat="1" x14ac:dyDescent="0.25">
      <c r="A50" s="92"/>
      <c r="B50" s="95"/>
      <c r="C50" s="98"/>
      <c r="D50" s="101"/>
      <c r="E50" s="88"/>
      <c r="F50" s="89"/>
      <c r="G50" s="74"/>
      <c r="H50" s="75"/>
    </row>
    <row r="51" spans="1:8" s="22" customFormat="1" x14ac:dyDescent="0.25">
      <c r="A51" s="76">
        <v>28</v>
      </c>
      <c r="B51" s="79" t="s">
        <v>40</v>
      </c>
      <c r="C51" s="82" t="s">
        <v>12</v>
      </c>
      <c r="D51" s="85">
        <v>5</v>
      </c>
      <c r="E51" s="88">
        <v>538.51</v>
      </c>
      <c r="F51" s="89">
        <f>ROUND(D51*E51,2)</f>
        <v>2692.55</v>
      </c>
      <c r="G51" s="74">
        <f>ROUND(E51*(1-$I$3),2)</f>
        <v>538.51</v>
      </c>
      <c r="H51" s="75">
        <f>ROUND(D51*G51,2)</f>
        <v>2692.55</v>
      </c>
    </row>
    <row r="52" spans="1:8" s="22" customFormat="1" ht="15" customHeight="1" x14ac:dyDescent="0.25">
      <c r="A52" s="77"/>
      <c r="B52" s="80"/>
      <c r="C52" s="83"/>
      <c r="D52" s="86"/>
      <c r="E52" s="88"/>
      <c r="F52" s="89"/>
      <c r="G52" s="74"/>
      <c r="H52" s="75"/>
    </row>
    <row r="53" spans="1:8" s="22" customFormat="1" ht="15" customHeight="1" x14ac:dyDescent="0.25">
      <c r="A53" s="78"/>
      <c r="B53" s="81"/>
      <c r="C53" s="84"/>
      <c r="D53" s="87"/>
      <c r="E53" s="88"/>
      <c r="F53" s="89"/>
      <c r="G53" s="74"/>
      <c r="H53" s="75"/>
    </row>
    <row r="54" spans="1:8" s="22" customFormat="1" x14ac:dyDescent="0.25">
      <c r="A54" s="90">
        <v>29</v>
      </c>
      <c r="B54" s="93" t="s">
        <v>41</v>
      </c>
      <c r="C54" s="96" t="s">
        <v>12</v>
      </c>
      <c r="D54" s="99">
        <v>5</v>
      </c>
      <c r="E54" s="88">
        <v>1463.04</v>
      </c>
      <c r="F54" s="89">
        <f>ROUND(D54*E54,2)</f>
        <v>7315.2</v>
      </c>
      <c r="G54" s="74">
        <f>ROUND(E54*(1-$I$3),2)</f>
        <v>1463.04</v>
      </c>
      <c r="H54" s="75">
        <f>ROUND(D54*G54,2)</f>
        <v>7315.2</v>
      </c>
    </row>
    <row r="55" spans="1:8" s="22" customFormat="1" ht="15" customHeight="1" x14ac:dyDescent="0.25">
      <c r="A55" s="91"/>
      <c r="B55" s="94"/>
      <c r="C55" s="97"/>
      <c r="D55" s="100"/>
      <c r="E55" s="88"/>
      <c r="F55" s="89"/>
      <c r="G55" s="74"/>
      <c r="H55" s="75"/>
    </row>
    <row r="56" spans="1:8" s="22" customFormat="1" ht="15" customHeight="1" x14ac:dyDescent="0.25">
      <c r="A56" s="92"/>
      <c r="B56" s="95"/>
      <c r="C56" s="98"/>
      <c r="D56" s="101"/>
      <c r="E56" s="88"/>
      <c r="F56" s="89"/>
      <c r="G56" s="74"/>
      <c r="H56" s="75"/>
    </row>
    <row r="57" spans="1:8" s="22" customFormat="1" ht="15" customHeight="1" x14ac:dyDescent="0.25">
      <c r="A57" s="76">
        <v>30</v>
      </c>
      <c r="B57" s="79" t="s">
        <v>42</v>
      </c>
      <c r="C57" s="82" t="s">
        <v>12</v>
      </c>
      <c r="D57" s="85">
        <v>5</v>
      </c>
      <c r="E57" s="88">
        <v>1596.38</v>
      </c>
      <c r="F57" s="89">
        <f>ROUND(D57*E57,2)</f>
        <v>7981.9</v>
      </c>
      <c r="G57" s="74">
        <f>ROUND(E57*(1-$I$3),2)</f>
        <v>1596.38</v>
      </c>
      <c r="H57" s="75">
        <f>ROUND(D57*G57,2)</f>
        <v>7981.9</v>
      </c>
    </row>
    <row r="58" spans="1:8" s="22" customFormat="1" ht="15" customHeight="1" x14ac:dyDescent="0.25">
      <c r="A58" s="77"/>
      <c r="B58" s="80"/>
      <c r="C58" s="83"/>
      <c r="D58" s="86"/>
      <c r="E58" s="88"/>
      <c r="F58" s="89"/>
      <c r="G58" s="74"/>
      <c r="H58" s="75"/>
    </row>
    <row r="59" spans="1:8" s="22" customFormat="1" ht="15" customHeight="1" x14ac:dyDescent="0.25">
      <c r="A59" s="78"/>
      <c r="B59" s="81"/>
      <c r="C59" s="84"/>
      <c r="D59" s="87"/>
      <c r="E59" s="88"/>
      <c r="F59" s="89"/>
      <c r="G59" s="74"/>
      <c r="H59" s="75"/>
    </row>
    <row r="60" spans="1:8" s="22" customFormat="1" ht="20.25" x14ac:dyDescent="0.25">
      <c r="A60" s="53">
        <v>31</v>
      </c>
      <c r="B60" s="52" t="s">
        <v>43</v>
      </c>
      <c r="C60" s="37" t="s">
        <v>12</v>
      </c>
      <c r="D60" s="33">
        <v>10</v>
      </c>
      <c r="E60" s="27">
        <v>86.25</v>
      </c>
      <c r="F60" s="28">
        <f t="shared" ref="F60:F68" si="3">ROUND(D60*E60,2)</f>
        <v>862.5</v>
      </c>
      <c r="G60" s="44">
        <f>ROUND(E60*(1-$I$3),2)</f>
        <v>86.25</v>
      </c>
      <c r="H60" s="29">
        <f>ROUND(D60*G60,2)</f>
        <v>862.5</v>
      </c>
    </row>
    <row r="61" spans="1:8" s="22" customFormat="1" ht="15" customHeight="1" x14ac:dyDescent="0.25">
      <c r="A61" s="47">
        <v>32</v>
      </c>
      <c r="B61" s="54" t="s">
        <v>44</v>
      </c>
      <c r="C61" s="36" t="s">
        <v>45</v>
      </c>
      <c r="D61" s="50">
        <v>4126</v>
      </c>
      <c r="E61" s="27">
        <v>1.25</v>
      </c>
      <c r="F61" s="28">
        <f t="shared" si="3"/>
        <v>5157.5</v>
      </c>
      <c r="G61" s="44">
        <f>ROUND(E61*(1-$I$3),2)</f>
        <v>1.25</v>
      </c>
      <c r="H61" s="29">
        <f t="shared" ref="H61:H68" si="4">ROUND(G61*D61,2)</f>
        <v>5157.5</v>
      </c>
    </row>
    <row r="62" spans="1:8" s="22" customFormat="1" ht="15" customHeight="1" x14ac:dyDescent="0.25">
      <c r="A62" s="53">
        <v>33</v>
      </c>
      <c r="B62" s="52" t="s">
        <v>46</v>
      </c>
      <c r="C62" s="37" t="s">
        <v>12</v>
      </c>
      <c r="D62" s="33">
        <v>30</v>
      </c>
      <c r="E62" s="27">
        <v>307.97000000000003</v>
      </c>
      <c r="F62" s="28">
        <f t="shared" si="3"/>
        <v>9239.1</v>
      </c>
      <c r="G62" s="44">
        <f>ROUND(E62*(1-$I$3),2)</f>
        <v>307.97000000000003</v>
      </c>
      <c r="H62" s="29">
        <f t="shared" si="4"/>
        <v>9239.1</v>
      </c>
    </row>
    <row r="63" spans="1:8" s="22" customFormat="1" ht="30.75" x14ac:dyDescent="0.25">
      <c r="A63" s="47">
        <v>34</v>
      </c>
      <c r="B63" s="48" t="s">
        <v>47</v>
      </c>
      <c r="C63" s="55" t="s">
        <v>48</v>
      </c>
      <c r="D63" s="50">
        <v>113</v>
      </c>
      <c r="E63" s="27">
        <v>25.51</v>
      </c>
      <c r="F63" s="28">
        <f t="shared" si="3"/>
        <v>2882.63</v>
      </c>
      <c r="G63" s="44">
        <f>ROUND(E63*(1-$I$3),2)</f>
        <v>25.51</v>
      </c>
      <c r="H63" s="29">
        <f t="shared" si="4"/>
        <v>2882.63</v>
      </c>
    </row>
    <row r="64" spans="1:8" ht="20.25" x14ac:dyDescent="0.25">
      <c r="A64" s="56">
        <v>35</v>
      </c>
      <c r="B64" s="57" t="s">
        <v>49</v>
      </c>
      <c r="C64" s="58" t="s">
        <v>28</v>
      </c>
      <c r="D64" s="59">
        <v>113</v>
      </c>
      <c r="E64" s="27">
        <v>15.03</v>
      </c>
      <c r="F64" s="60">
        <f t="shared" si="3"/>
        <v>1698.39</v>
      </c>
      <c r="G64" s="61">
        <f>ROUND(E64*(1-$I$3),2)</f>
        <v>15.03</v>
      </c>
      <c r="H64" s="62">
        <f t="shared" si="4"/>
        <v>1698.39</v>
      </c>
    </row>
    <row r="65" spans="1:10" ht="20.25" x14ac:dyDescent="0.25">
      <c r="A65" s="56">
        <v>36</v>
      </c>
      <c r="B65" s="57" t="s">
        <v>50</v>
      </c>
      <c r="C65" s="58" t="s">
        <v>51</v>
      </c>
      <c r="D65" s="63">
        <v>662.4</v>
      </c>
      <c r="E65" s="27">
        <v>15.42</v>
      </c>
      <c r="F65" s="28">
        <f t="shared" si="3"/>
        <v>10214.209999999999</v>
      </c>
      <c r="G65" s="61">
        <f t="shared" ref="G65:G68" si="5">ROUND(E65*(1-$I$3),2)</f>
        <v>15.42</v>
      </c>
      <c r="H65" s="62">
        <f t="shared" si="4"/>
        <v>10214.209999999999</v>
      </c>
    </row>
    <row r="66" spans="1:10" ht="30.75" x14ac:dyDescent="0.25">
      <c r="A66" s="47">
        <v>37</v>
      </c>
      <c r="B66" s="48" t="s">
        <v>52</v>
      </c>
      <c r="C66" s="55" t="s">
        <v>53</v>
      </c>
      <c r="D66" s="64">
        <v>331.2</v>
      </c>
      <c r="E66" s="27">
        <v>26.58</v>
      </c>
      <c r="F66" s="28">
        <f t="shared" si="3"/>
        <v>8803.2999999999993</v>
      </c>
      <c r="G66" s="61">
        <f t="shared" si="5"/>
        <v>26.58</v>
      </c>
      <c r="H66" s="62">
        <f t="shared" si="4"/>
        <v>8803.2999999999993</v>
      </c>
    </row>
    <row r="67" spans="1:10" ht="20.25" x14ac:dyDescent="0.25">
      <c r="A67" s="56">
        <v>38</v>
      </c>
      <c r="B67" s="57" t="s">
        <v>54</v>
      </c>
      <c r="C67" s="65" t="s">
        <v>12</v>
      </c>
      <c r="D67" s="59">
        <v>2</v>
      </c>
      <c r="E67" s="27">
        <v>568.4</v>
      </c>
      <c r="F67" s="28">
        <f t="shared" si="3"/>
        <v>1136.8</v>
      </c>
      <c r="G67" s="61">
        <f t="shared" si="5"/>
        <v>568.4</v>
      </c>
      <c r="H67" s="62">
        <f t="shared" si="4"/>
        <v>1136.8</v>
      </c>
    </row>
    <row r="68" spans="1:10" ht="20.25" x14ac:dyDescent="0.25">
      <c r="A68" s="47">
        <v>39</v>
      </c>
      <c r="B68" s="48" t="s">
        <v>55</v>
      </c>
      <c r="C68" s="55" t="s">
        <v>53</v>
      </c>
      <c r="D68" s="66">
        <v>1012</v>
      </c>
      <c r="E68" s="27">
        <v>8.24</v>
      </c>
      <c r="F68" s="28">
        <f t="shared" si="3"/>
        <v>8338.8799999999992</v>
      </c>
      <c r="G68" s="61">
        <f t="shared" si="5"/>
        <v>8.24</v>
      </c>
      <c r="H68" s="62">
        <f t="shared" si="4"/>
        <v>8338.8799999999992</v>
      </c>
    </row>
    <row r="69" spans="1:10" ht="93.75" thickBot="1" x14ac:dyDescent="0.3">
      <c r="D69" s="73" t="s">
        <v>56</v>
      </c>
      <c r="E69" s="73"/>
      <c r="F69" s="69">
        <f>ROUND(SUM(F4:F68),2)</f>
        <v>1323705.3500000001</v>
      </c>
      <c r="G69" s="70" t="s">
        <v>57</v>
      </c>
      <c r="H69" s="71">
        <f>ROUND(SUM(H4:H68),2)</f>
        <v>1323705.3500000001</v>
      </c>
    </row>
    <row r="73" spans="1:10" x14ac:dyDescent="0.25">
      <c r="F73" s="72"/>
      <c r="H73" s="72"/>
    </row>
    <row r="79" spans="1:10" x14ac:dyDescent="0.25">
      <c r="J79" s="72"/>
    </row>
  </sheetData>
  <mergeCells count="75">
    <mergeCell ref="F33:F35"/>
    <mergeCell ref="A1:H1"/>
    <mergeCell ref="A2:H2"/>
    <mergeCell ref="A19:A30"/>
    <mergeCell ref="B19:B30"/>
    <mergeCell ref="C19:C30"/>
    <mergeCell ref="D19:D30"/>
    <mergeCell ref="E19:E30"/>
    <mergeCell ref="F19:F30"/>
    <mergeCell ref="G19:G30"/>
    <mergeCell ref="H19:H30"/>
    <mergeCell ref="F40:F41"/>
    <mergeCell ref="G33:G35"/>
    <mergeCell ref="H33:H35"/>
    <mergeCell ref="A38:A39"/>
    <mergeCell ref="B38:B39"/>
    <mergeCell ref="C38:C39"/>
    <mergeCell ref="D38:D39"/>
    <mergeCell ref="E38:E39"/>
    <mergeCell ref="F38:F39"/>
    <mergeCell ref="G38:G39"/>
    <mergeCell ref="H38:H39"/>
    <mergeCell ref="A33:A35"/>
    <mergeCell ref="B33:B35"/>
    <mergeCell ref="C33:C35"/>
    <mergeCell ref="D33:D35"/>
    <mergeCell ref="E33:E35"/>
    <mergeCell ref="F48:F50"/>
    <mergeCell ref="G40:G41"/>
    <mergeCell ref="H40:H41"/>
    <mergeCell ref="A44:A47"/>
    <mergeCell ref="B44:B47"/>
    <mergeCell ref="C44:C47"/>
    <mergeCell ref="D44:D47"/>
    <mergeCell ref="E44:E47"/>
    <mergeCell ref="F44:F47"/>
    <mergeCell ref="G44:G47"/>
    <mergeCell ref="H44:H47"/>
    <mergeCell ref="A40:A41"/>
    <mergeCell ref="B40:B41"/>
    <mergeCell ref="C40:C41"/>
    <mergeCell ref="D40:D41"/>
    <mergeCell ref="E40:E41"/>
    <mergeCell ref="F54:F56"/>
    <mergeCell ref="G48:G50"/>
    <mergeCell ref="H48:H50"/>
    <mergeCell ref="A51:A53"/>
    <mergeCell ref="B51:B53"/>
    <mergeCell ref="C51:C53"/>
    <mergeCell ref="D51:D53"/>
    <mergeCell ref="E51:E53"/>
    <mergeCell ref="F51:F53"/>
    <mergeCell ref="G51:G53"/>
    <mergeCell ref="H51:H53"/>
    <mergeCell ref="A48:A50"/>
    <mergeCell ref="B48:B50"/>
    <mergeCell ref="C48:C50"/>
    <mergeCell ref="D48:D50"/>
    <mergeCell ref="E48:E50"/>
    <mergeCell ref="D69:E69"/>
    <mergeCell ref="G54:G56"/>
    <mergeCell ref="H54:H56"/>
    <mergeCell ref="A57:A59"/>
    <mergeCell ref="B57:B59"/>
    <mergeCell ref="C57:C59"/>
    <mergeCell ref="D57:D59"/>
    <mergeCell ref="E57:E59"/>
    <mergeCell ref="F57:F59"/>
    <mergeCell ref="G57:G59"/>
    <mergeCell ref="H57:H59"/>
    <mergeCell ref="A54:A56"/>
    <mergeCell ref="B54:B56"/>
    <mergeCell ref="C54:C56"/>
    <mergeCell ref="D54:D56"/>
    <mergeCell ref="E54:E56"/>
  </mergeCells>
  <pageMargins left="0.51181102362204722" right="0.51181102362204722" top="0.78740157480314965" bottom="0.78740157480314965" header="0.31496062992125984" footer="0.31496062992125984"/>
  <pageSetup paperSize="9" scale="42" fitToHeight="0" orientation="portrait" r:id="rId1"/>
  <headerFooter>
    <oddHeader>&amp;C&amp;"-,Negrito"&amp;24ANEXO IV - MODELO DE APRESENTAÇÃO DE PROPOSTA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Modelo de Proposta</vt:lpstr>
      <vt:lpstr>'Modelo de Proposta'!Area_de_impressao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EDER CESAR DIAS</dc:creator>
  <cp:lastModifiedBy>FRANCIARA PEREIRA RODRIGUES MAPA</cp:lastModifiedBy>
  <dcterms:created xsi:type="dcterms:W3CDTF">2026-10-22T18:24:08Z</dcterms:created>
  <dcterms:modified xsi:type="dcterms:W3CDTF">2026-10-23T16:54:40Z</dcterms:modified>
</cp:coreProperties>
</file>