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05 - DOCUMENTOS DAS LICITAÇÕES\2022\TOMADA DE PREÇOS - drive\Z Obra de recuperação estrutural fórum de Itajubá\DOCUMENTOS PARA PUBLICAR NO SITE DO TRT3\"/>
    </mc:Choice>
  </mc:AlternateContent>
  <bookViews>
    <workbookView xWindow="0" yWindow="0" windowWidth="20460" windowHeight="7620"/>
  </bookViews>
  <sheets>
    <sheet name="PLANILHA ORÇAMENTÁRIA REV OUT" sheetId="1" r:id="rId1"/>
  </sheets>
  <definedNames>
    <definedName name="_xlnm.Print_Area" localSheetId="0">'PLANILHA ORÇAMENTÁRIA REV OUT'!$A$1:$K$225</definedName>
    <definedName name="_xlnm.Print_Titles" localSheetId="0">'PLANILHA ORÇAMENTÁRIA REV OUT'!$1:$7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78" i="1" l="1"/>
  <c r="H177" i="1"/>
  <c r="H176" i="1"/>
  <c r="H175" i="1"/>
  <c r="H174" i="1"/>
  <c r="H173" i="1"/>
  <c r="H172" i="1"/>
  <c r="H171" i="1"/>
  <c r="H170" i="1"/>
  <c r="H169" i="1"/>
  <c r="H168" i="1"/>
  <c r="J165" i="1"/>
  <c r="K165" i="1" s="1"/>
  <c r="H165" i="1"/>
  <c r="H68" i="1" l="1"/>
  <c r="J68" i="1"/>
  <c r="K68" i="1" s="1"/>
  <c r="H111" i="1" l="1"/>
  <c r="J111" i="1"/>
  <c r="K111" i="1" s="1"/>
  <c r="H83" i="1" l="1"/>
  <c r="J83" i="1"/>
  <c r="K83" i="1" s="1"/>
  <c r="J12" i="1" l="1"/>
  <c r="K12" i="1"/>
  <c r="H166" i="1" l="1"/>
  <c r="J166" i="1"/>
  <c r="K166" i="1" s="1"/>
  <c r="H159" i="1" l="1"/>
  <c r="J159" i="1"/>
  <c r="K159" i="1" s="1"/>
  <c r="H116" i="1" l="1"/>
  <c r="J116" i="1"/>
  <c r="K116" i="1" s="1"/>
  <c r="J81" i="1" l="1"/>
  <c r="K81" i="1" s="1"/>
  <c r="J80" i="1"/>
  <c r="K80" i="1" s="1"/>
  <c r="H80" i="1"/>
  <c r="H81" i="1"/>
  <c r="J48" i="1" l="1"/>
  <c r="K48" i="1" s="1"/>
  <c r="H48" i="1"/>
  <c r="H40" i="1" l="1"/>
  <c r="J40" i="1"/>
  <c r="K40" i="1" s="1"/>
  <c r="H30" i="1" l="1"/>
  <c r="J30" i="1"/>
  <c r="K30" i="1" s="1"/>
  <c r="J156" i="1" l="1"/>
  <c r="K156" i="1" s="1"/>
  <c r="J155" i="1"/>
  <c r="K155" i="1" s="1"/>
  <c r="J154" i="1"/>
  <c r="K154" i="1" s="1"/>
  <c r="J153" i="1"/>
  <c r="K153" i="1" s="1"/>
  <c r="J152" i="1"/>
  <c r="K152" i="1" s="1"/>
  <c r="J151" i="1"/>
  <c r="K151" i="1" s="1"/>
  <c r="J150" i="1"/>
  <c r="K150" i="1" s="1"/>
  <c r="J149" i="1"/>
  <c r="K149" i="1" s="1"/>
  <c r="J148" i="1"/>
  <c r="K148" i="1" s="1"/>
  <c r="J147" i="1"/>
  <c r="K147" i="1" s="1"/>
  <c r="J146" i="1"/>
  <c r="K146" i="1" s="1"/>
  <c r="J145" i="1"/>
  <c r="K145" i="1" s="1"/>
  <c r="J144" i="1"/>
  <c r="K144" i="1" s="1"/>
  <c r="J143" i="1"/>
  <c r="K143" i="1" s="1"/>
  <c r="J142" i="1"/>
  <c r="K142" i="1" s="1"/>
  <c r="J141" i="1"/>
  <c r="K141" i="1" s="1"/>
  <c r="J140" i="1"/>
  <c r="K140" i="1" s="1"/>
  <c r="J139" i="1"/>
  <c r="K139" i="1" s="1"/>
  <c r="J138" i="1"/>
  <c r="K138" i="1" s="1"/>
  <c r="J137" i="1"/>
  <c r="K137" i="1" s="1"/>
  <c r="J136" i="1"/>
  <c r="K136" i="1" s="1"/>
  <c r="J135" i="1"/>
  <c r="K135" i="1" s="1"/>
  <c r="J134" i="1"/>
  <c r="K134" i="1" s="1"/>
  <c r="H156" i="1"/>
  <c r="H155" i="1"/>
  <c r="H154" i="1"/>
  <c r="H153" i="1"/>
  <c r="H152" i="1"/>
  <c r="H151" i="1"/>
  <c r="H150" i="1"/>
  <c r="H149" i="1"/>
  <c r="H148" i="1"/>
  <c r="H147" i="1"/>
  <c r="H146" i="1"/>
  <c r="H145" i="1"/>
  <c r="H144" i="1"/>
  <c r="H143" i="1"/>
  <c r="H142" i="1"/>
  <c r="H141" i="1"/>
  <c r="H140" i="1"/>
  <c r="H139" i="1"/>
  <c r="H138" i="1"/>
  <c r="H137" i="1"/>
  <c r="H136" i="1"/>
  <c r="H135" i="1"/>
  <c r="H134" i="1"/>
  <c r="J223" i="1" l="1"/>
  <c r="K223" i="1" s="1"/>
  <c r="J222" i="1"/>
  <c r="K222" i="1" s="1"/>
  <c r="J221" i="1"/>
  <c r="K221" i="1" s="1"/>
  <c r="J220" i="1"/>
  <c r="K220" i="1" s="1"/>
  <c r="J219" i="1"/>
  <c r="K219" i="1" s="1"/>
  <c r="J218" i="1"/>
  <c r="K218" i="1" s="1"/>
  <c r="J217" i="1"/>
  <c r="K217" i="1" s="1"/>
  <c r="J216" i="1"/>
  <c r="K216" i="1" s="1"/>
  <c r="J215" i="1"/>
  <c r="K215" i="1" s="1"/>
  <c r="J214" i="1"/>
  <c r="K214" i="1" s="1"/>
  <c r="J213" i="1"/>
  <c r="K213" i="1" s="1"/>
  <c r="J212" i="1"/>
  <c r="K212" i="1" s="1"/>
  <c r="J211" i="1"/>
  <c r="K211" i="1" s="1"/>
  <c r="J210" i="1"/>
  <c r="K210" i="1" s="1"/>
  <c r="J209" i="1"/>
  <c r="K209" i="1" s="1"/>
  <c r="J208" i="1"/>
  <c r="K208" i="1" s="1"/>
  <c r="J207" i="1"/>
  <c r="K207" i="1" s="1"/>
  <c r="J206" i="1"/>
  <c r="K206" i="1" s="1"/>
  <c r="J205" i="1"/>
  <c r="K205" i="1" s="1"/>
  <c r="J204" i="1"/>
  <c r="K204" i="1" s="1"/>
  <c r="J203" i="1"/>
  <c r="K203" i="1" s="1"/>
  <c r="J202" i="1"/>
  <c r="K202" i="1" s="1"/>
  <c r="J201" i="1"/>
  <c r="K201" i="1" s="1"/>
  <c r="J200" i="1"/>
  <c r="K200" i="1" s="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J199" i="1" l="1"/>
  <c r="K199" i="1" s="1"/>
  <c r="J198" i="1"/>
  <c r="K198" i="1" s="1"/>
  <c r="J197" i="1"/>
  <c r="K197" i="1" s="1"/>
  <c r="J196" i="1"/>
  <c r="K196" i="1" s="1"/>
  <c r="J195" i="1"/>
  <c r="K195" i="1" s="1"/>
  <c r="J194" i="1"/>
  <c r="K194" i="1" s="1"/>
  <c r="J193" i="1"/>
  <c r="K193" i="1" s="1"/>
  <c r="J192" i="1"/>
  <c r="K192" i="1" s="1"/>
  <c r="J191" i="1"/>
  <c r="K191" i="1" s="1"/>
  <c r="J190" i="1"/>
  <c r="K190" i="1" s="1"/>
  <c r="J189" i="1"/>
  <c r="K189" i="1" s="1"/>
  <c r="J188" i="1"/>
  <c r="K188" i="1" s="1"/>
  <c r="J187" i="1"/>
  <c r="K187" i="1" s="1"/>
  <c r="J186" i="1"/>
  <c r="K186" i="1" s="1"/>
  <c r="J185" i="1"/>
  <c r="K185" i="1" s="1"/>
  <c r="J184" i="1"/>
  <c r="K184" i="1" s="1"/>
  <c r="J183" i="1"/>
  <c r="K183" i="1" s="1"/>
  <c r="J182" i="1"/>
  <c r="K182" i="1" s="1"/>
  <c r="J181" i="1"/>
  <c r="K181" i="1" s="1"/>
  <c r="J180" i="1"/>
  <c r="K180" i="1" s="1"/>
  <c r="J133" i="1" l="1"/>
  <c r="K133" i="1" s="1"/>
  <c r="J132" i="1"/>
  <c r="K132" i="1" s="1"/>
  <c r="J131" i="1"/>
  <c r="K131" i="1" s="1"/>
  <c r="J130" i="1"/>
  <c r="K130" i="1" s="1"/>
  <c r="J129" i="1"/>
  <c r="K129" i="1" s="1"/>
  <c r="J128" i="1"/>
  <c r="K128" i="1" s="1"/>
  <c r="J127" i="1"/>
  <c r="K127" i="1" s="1"/>
  <c r="J126" i="1"/>
  <c r="K126" i="1" s="1"/>
  <c r="J125" i="1"/>
  <c r="K125" i="1" s="1"/>
  <c r="J124" i="1"/>
  <c r="K124" i="1" s="1"/>
  <c r="J123" i="1"/>
  <c r="K123" i="1" s="1"/>
  <c r="J122" i="1"/>
  <c r="K122" i="1" s="1"/>
  <c r="J121" i="1"/>
  <c r="K121" i="1" s="1"/>
  <c r="J120" i="1"/>
  <c r="K120" i="1" s="1"/>
  <c r="J119" i="1"/>
  <c r="K119" i="1" s="1"/>
  <c r="H125" i="1" l="1"/>
  <c r="H132" i="1" l="1"/>
  <c r="H131" i="1"/>
  <c r="H130" i="1"/>
  <c r="H129" i="1"/>
  <c r="H128" i="1"/>
  <c r="H127" i="1"/>
  <c r="H126" i="1"/>
  <c r="H124" i="1"/>
  <c r="H123" i="1"/>
  <c r="H122" i="1"/>
  <c r="H121" i="1"/>
  <c r="H120" i="1"/>
  <c r="H119" i="1"/>
  <c r="H133" i="1"/>
  <c r="J178" i="1" l="1"/>
  <c r="K178" i="1" s="1"/>
  <c r="J177" i="1"/>
  <c r="K177" i="1" s="1"/>
  <c r="J176" i="1"/>
  <c r="K176" i="1" s="1"/>
  <c r="J175" i="1"/>
  <c r="K175" i="1" s="1"/>
  <c r="J174" i="1"/>
  <c r="K174" i="1" s="1"/>
  <c r="J173" i="1"/>
  <c r="K173" i="1" s="1"/>
  <c r="J172" i="1"/>
  <c r="K172" i="1" s="1"/>
  <c r="J171" i="1"/>
  <c r="K171" i="1" s="1"/>
  <c r="J170" i="1"/>
  <c r="K170" i="1" s="1"/>
  <c r="J169" i="1"/>
  <c r="K169" i="1" s="1"/>
  <c r="J168" i="1"/>
  <c r="K168" i="1" s="1"/>
  <c r="J164" i="1"/>
  <c r="K164" i="1" s="1"/>
  <c r="J162" i="1"/>
  <c r="K162" i="1" s="1"/>
  <c r="J161" i="1"/>
  <c r="K161" i="1" s="1"/>
  <c r="J158" i="1"/>
  <c r="K158" i="1" s="1"/>
  <c r="J117" i="1"/>
  <c r="K117" i="1" s="1"/>
  <c r="J115" i="1"/>
  <c r="K115" i="1" s="1"/>
  <c r="J114" i="1"/>
  <c r="K114" i="1" s="1"/>
  <c r="J113" i="1"/>
  <c r="K113" i="1" s="1"/>
  <c r="J110" i="1"/>
  <c r="K110" i="1" s="1"/>
  <c r="J109" i="1"/>
  <c r="K109" i="1" s="1"/>
  <c r="J108" i="1"/>
  <c r="K108" i="1" s="1"/>
  <c r="J107" i="1"/>
  <c r="K107" i="1" s="1"/>
  <c r="J106" i="1"/>
  <c r="K106" i="1" s="1"/>
  <c r="J105" i="1"/>
  <c r="K105" i="1" s="1"/>
  <c r="J104" i="1"/>
  <c r="K104" i="1" s="1"/>
  <c r="J102" i="1"/>
  <c r="K102" i="1" s="1"/>
  <c r="J101" i="1"/>
  <c r="J100" i="1"/>
  <c r="J99" i="1"/>
  <c r="K99" i="1" s="1"/>
  <c r="J98" i="1"/>
  <c r="K98" i="1" s="1"/>
  <c r="J97" i="1"/>
  <c r="K97" i="1" s="1"/>
  <c r="J96" i="1"/>
  <c r="K96" i="1" s="1"/>
  <c r="J95" i="1"/>
  <c r="K95" i="1" s="1"/>
  <c r="J94" i="1"/>
  <c r="K94" i="1" s="1"/>
  <c r="J93" i="1"/>
  <c r="K93" i="1" s="1"/>
  <c r="J92" i="1"/>
  <c r="K92" i="1" s="1"/>
  <c r="J90" i="1"/>
  <c r="K90" i="1" s="1"/>
  <c r="J89" i="1"/>
  <c r="K89" i="1" s="1"/>
  <c r="J88" i="1"/>
  <c r="K88" i="1" s="1"/>
  <c r="J87" i="1"/>
  <c r="K87" i="1" s="1"/>
  <c r="J86" i="1"/>
  <c r="K86" i="1" s="1"/>
  <c r="J85" i="1"/>
  <c r="K85" i="1" s="1"/>
  <c r="J82" i="1"/>
  <c r="K82" i="1" s="1"/>
  <c r="J79" i="1"/>
  <c r="K79" i="1" s="1"/>
  <c r="J78" i="1"/>
  <c r="K78" i="1" s="1"/>
  <c r="J77" i="1"/>
  <c r="K77" i="1" s="1"/>
  <c r="J75" i="1"/>
  <c r="K75" i="1" s="1"/>
  <c r="J74" i="1"/>
  <c r="K74" i="1" s="1"/>
  <c r="J73" i="1"/>
  <c r="K73" i="1" s="1"/>
  <c r="J72" i="1"/>
  <c r="K72" i="1" s="1"/>
  <c r="J71" i="1"/>
  <c r="K71" i="1" s="1"/>
  <c r="J70" i="1"/>
  <c r="K70" i="1" s="1"/>
  <c r="J67" i="1"/>
  <c r="K67" i="1" s="1"/>
  <c r="J66" i="1"/>
  <c r="K66" i="1" s="1"/>
  <c r="J65" i="1"/>
  <c r="K65" i="1" s="1"/>
  <c r="J64" i="1"/>
  <c r="K64" i="1" s="1"/>
  <c r="J63" i="1"/>
  <c r="K63" i="1" s="1"/>
  <c r="J62" i="1"/>
  <c r="K62" i="1" s="1"/>
  <c r="J61" i="1"/>
  <c r="K61" i="1" s="1"/>
  <c r="J60" i="1"/>
  <c r="K60" i="1" s="1"/>
  <c r="J59" i="1"/>
  <c r="K59" i="1" s="1"/>
  <c r="J58" i="1"/>
  <c r="K58" i="1" s="1"/>
  <c r="J57" i="1"/>
  <c r="K57" i="1" s="1"/>
  <c r="J56" i="1"/>
  <c r="K56" i="1" s="1"/>
  <c r="J55" i="1"/>
  <c r="K55" i="1" s="1"/>
  <c r="J54" i="1"/>
  <c r="K54" i="1" s="1"/>
  <c r="J53" i="1"/>
  <c r="K53" i="1" s="1"/>
  <c r="J52" i="1"/>
  <c r="K52" i="1" s="1"/>
  <c r="J51" i="1"/>
  <c r="K51" i="1" s="1"/>
  <c r="J50" i="1"/>
  <c r="K50" i="1" s="1"/>
  <c r="J49" i="1"/>
  <c r="K49" i="1" s="1"/>
  <c r="J47" i="1"/>
  <c r="K47" i="1" s="1"/>
  <c r="J46" i="1"/>
  <c r="K46" i="1" s="1"/>
  <c r="J45" i="1"/>
  <c r="K45" i="1" s="1"/>
  <c r="J44" i="1"/>
  <c r="K44" i="1" s="1"/>
  <c r="J43" i="1"/>
  <c r="K43" i="1" s="1"/>
  <c r="J41" i="1"/>
  <c r="K41" i="1" s="1"/>
  <c r="J39" i="1"/>
  <c r="K39" i="1" s="1"/>
  <c r="J38" i="1"/>
  <c r="K38" i="1" s="1"/>
  <c r="J36" i="1"/>
  <c r="K36" i="1" s="1"/>
  <c r="J35" i="1"/>
  <c r="K35" i="1" s="1"/>
  <c r="J34" i="1"/>
  <c r="K34" i="1" s="1"/>
  <c r="J33" i="1"/>
  <c r="K33" i="1" s="1"/>
  <c r="J32" i="1"/>
  <c r="K32" i="1" s="1"/>
  <c r="J29" i="1"/>
  <c r="K29" i="1" s="1"/>
  <c r="J28" i="1"/>
  <c r="K28" i="1" s="1"/>
  <c r="J27" i="1"/>
  <c r="K27" i="1" s="1"/>
  <c r="J26" i="1"/>
  <c r="K26" i="1" s="1"/>
  <c r="J25" i="1"/>
  <c r="K25" i="1" s="1"/>
  <c r="J24" i="1"/>
  <c r="K24" i="1" s="1"/>
  <c r="J23" i="1"/>
  <c r="K23" i="1" s="1"/>
  <c r="J22" i="1"/>
  <c r="K22" i="1" s="1"/>
  <c r="J21" i="1"/>
  <c r="K21" i="1" s="1"/>
  <c r="J20" i="1"/>
  <c r="K20" i="1" s="1"/>
  <c r="J18" i="1"/>
  <c r="K18" i="1" s="1"/>
  <c r="J17" i="1"/>
  <c r="K17" i="1" s="1"/>
  <c r="J16" i="1"/>
  <c r="K16" i="1" s="1"/>
  <c r="J15" i="1"/>
  <c r="K15" i="1" s="1"/>
  <c r="J14" i="1"/>
  <c r="K14" i="1" s="1"/>
  <c r="J13" i="1"/>
  <c r="K13" i="1" s="1"/>
  <c r="J11" i="1"/>
  <c r="K11" i="1" s="1"/>
  <c r="J10" i="1"/>
  <c r="K10" i="1" s="1"/>
  <c r="H18" i="1" l="1"/>
  <c r="H33" i="1" l="1"/>
  <c r="H32" i="1"/>
  <c r="H17" i="1" l="1"/>
  <c r="H16" i="1"/>
  <c r="H15" i="1"/>
  <c r="H10" i="1" l="1"/>
  <c r="H108" i="1" l="1"/>
  <c r="H97" i="1" l="1"/>
  <c r="H96" i="1"/>
  <c r="H95" i="1" l="1"/>
  <c r="H57" i="1"/>
  <c r="H92" i="1" l="1"/>
  <c r="H79" i="1" l="1"/>
  <c r="H74" i="1"/>
  <c r="H73" i="1"/>
  <c r="H67" i="1"/>
  <c r="H64" i="1" l="1"/>
  <c r="H63" i="1"/>
  <c r="H62" i="1"/>
  <c r="H61" i="1"/>
  <c r="H60" i="1"/>
  <c r="H59" i="1"/>
  <c r="H35" i="1"/>
  <c r="H164" i="1" l="1"/>
  <c r="H162" i="1"/>
  <c r="H161" i="1"/>
  <c r="H14" i="1" l="1"/>
  <c r="H13" i="1"/>
  <c r="H12" i="1"/>
  <c r="H11" i="1"/>
  <c r="H158" i="1" l="1"/>
  <c r="H117" i="1"/>
  <c r="H115" i="1" l="1"/>
  <c r="H114" i="1"/>
  <c r="H113" i="1"/>
  <c r="H110" i="1"/>
  <c r="H109" i="1"/>
  <c r="H107" i="1"/>
  <c r="H106" i="1"/>
  <c r="H105" i="1"/>
  <c r="H99" i="1"/>
  <c r="H98" i="1"/>
  <c r="H94" i="1"/>
  <c r="H93" i="1"/>
  <c r="H89" i="1"/>
  <c r="H75" i="1" l="1"/>
  <c r="H66" i="1"/>
  <c r="H65" i="1"/>
  <c r="H38" i="1" l="1"/>
  <c r="H47" i="1" l="1"/>
  <c r="H39" i="1"/>
  <c r="H29" i="1"/>
  <c r="H28" i="1"/>
  <c r="H27" i="1"/>
  <c r="H25" i="1"/>
  <c r="H23" i="1"/>
  <c r="H22" i="1"/>
  <c r="H55" i="1" l="1"/>
  <c r="H54" i="1"/>
  <c r="H53" i="1"/>
  <c r="H52" i="1"/>
  <c r="H51" i="1"/>
  <c r="H50" i="1"/>
  <c r="H49" i="1"/>
  <c r="H104" i="1"/>
  <c r="H102" i="1" l="1"/>
  <c r="H43" i="1"/>
  <c r="H90" i="1"/>
  <c r="H88" i="1"/>
  <c r="H85" i="1"/>
  <c r="H82" i="1"/>
  <c r="H78" i="1"/>
  <c r="H77" i="1"/>
  <c r="H34" i="1"/>
  <c r="H72" i="1"/>
  <c r="H71" i="1"/>
  <c r="H41" i="1"/>
  <c r="H70" i="1"/>
  <c r="H58" i="1"/>
  <c r="H56" i="1"/>
  <c r="H46" i="1"/>
  <c r="H45" i="1"/>
  <c r="H44" i="1"/>
  <c r="H36" i="1"/>
  <c r="H26" i="1" l="1"/>
  <c r="H24" i="1"/>
  <c r="H21" i="1"/>
  <c r="H20" i="1"/>
  <c r="F101" i="1" l="1"/>
  <c r="F100" i="1"/>
  <c r="H101" i="1" l="1"/>
  <c r="K101" i="1"/>
  <c r="H100" i="1"/>
  <c r="K100" i="1"/>
  <c r="H87" i="1"/>
  <c r="H86" i="1"/>
  <c r="G9" i="1" l="1"/>
  <c r="J9" i="1" s="1"/>
  <c r="K9" i="1" s="1"/>
  <c r="J225" i="1" s="1"/>
  <c r="H9" i="1" l="1"/>
  <c r="G225" i="1" s="1"/>
</calcChain>
</file>

<file path=xl/sharedStrings.xml><?xml version="1.0" encoding="utf-8"?>
<sst xmlns="http://schemas.openxmlformats.org/spreadsheetml/2006/main" count="1020" uniqueCount="605">
  <si>
    <t>ITEM</t>
  </si>
  <si>
    <t>DESCRIÇÃO</t>
  </si>
  <si>
    <t>UNID.</t>
  </si>
  <si>
    <t>m</t>
  </si>
  <si>
    <t>m²</t>
  </si>
  <si>
    <t>kg</t>
  </si>
  <si>
    <t>m³</t>
  </si>
  <si>
    <t>CUSTO TOTAL</t>
  </si>
  <si>
    <t>CUSTO UNITÁRIO</t>
  </si>
  <si>
    <t xml:space="preserve">QUANT. </t>
  </si>
  <si>
    <t>1.1</t>
  </si>
  <si>
    <t>mês</t>
  </si>
  <si>
    <t>2.1</t>
  </si>
  <si>
    <t>2.2</t>
  </si>
  <si>
    <t>2.3</t>
  </si>
  <si>
    <t>2.4</t>
  </si>
  <si>
    <t>Fundações Profundas</t>
  </si>
  <si>
    <t>3.1</t>
  </si>
  <si>
    <t>3.2</t>
  </si>
  <si>
    <t>3.3</t>
  </si>
  <si>
    <t>3.4</t>
  </si>
  <si>
    <t>Movimento de terra</t>
  </si>
  <si>
    <t>4.1</t>
  </si>
  <si>
    <t>2.5</t>
  </si>
  <si>
    <t>4.2</t>
  </si>
  <si>
    <t>4.3</t>
  </si>
  <si>
    <t>5.1</t>
  </si>
  <si>
    <t>5.2</t>
  </si>
  <si>
    <t>5.3</t>
  </si>
  <si>
    <t>5.4</t>
  </si>
  <si>
    <t>5.5</t>
  </si>
  <si>
    <t>5.6</t>
  </si>
  <si>
    <t>5.7</t>
  </si>
  <si>
    <t>5.8</t>
  </si>
  <si>
    <t>5.9</t>
  </si>
  <si>
    <t>5.10</t>
  </si>
  <si>
    <t>Infra Estrutura - Cintas e Blocos</t>
  </si>
  <si>
    <t>3.5</t>
  </si>
  <si>
    <t>Execução de laje impermeabilizante</t>
  </si>
  <si>
    <t>6.1</t>
  </si>
  <si>
    <t>6.2</t>
  </si>
  <si>
    <t>6.3</t>
  </si>
  <si>
    <t>6.4</t>
  </si>
  <si>
    <t>7.1</t>
  </si>
  <si>
    <t>7.2</t>
  </si>
  <si>
    <t>Alvenarias e Vedações</t>
  </si>
  <si>
    <t>8.1</t>
  </si>
  <si>
    <t>8.2</t>
  </si>
  <si>
    <t>8.3</t>
  </si>
  <si>
    <t>Pintura</t>
  </si>
  <si>
    <t>9.1</t>
  </si>
  <si>
    <t>9.2</t>
  </si>
  <si>
    <t>Limpeza final de obra</t>
  </si>
  <si>
    <t>10.1</t>
  </si>
  <si>
    <t>11.1</t>
  </si>
  <si>
    <t>2.6</t>
  </si>
  <si>
    <t>2.7</t>
  </si>
  <si>
    <t>2.8</t>
  </si>
  <si>
    <t>2.9</t>
  </si>
  <si>
    <t>unid</t>
  </si>
  <si>
    <t>2.10</t>
  </si>
  <si>
    <t>5.11</t>
  </si>
  <si>
    <t>5.12</t>
  </si>
  <si>
    <t>5.13</t>
  </si>
  <si>
    <t>5.14</t>
  </si>
  <si>
    <t>5.15</t>
  </si>
  <si>
    <t>5.16</t>
  </si>
  <si>
    <t>Assentamento de esquadrias</t>
  </si>
  <si>
    <t>9.3</t>
  </si>
  <si>
    <t>10.2</t>
  </si>
  <si>
    <t>8.4</t>
  </si>
  <si>
    <t>12.1</t>
  </si>
  <si>
    <t>5.17</t>
  </si>
  <si>
    <t>8.5</t>
  </si>
  <si>
    <t>8.6</t>
  </si>
  <si>
    <t>10.3</t>
  </si>
  <si>
    <t>13.1</t>
  </si>
  <si>
    <t>13.2</t>
  </si>
  <si>
    <t>Serviços para Recuperação de Estrutura</t>
  </si>
  <si>
    <t>Limpeza das superfície de concreto com jato de água sob pressão (hidrojateamento) com pressão mínima de 3.000 Psi</t>
  </si>
  <si>
    <t>Delimitação com disco de corte no contorno da região do reparo</t>
  </si>
  <si>
    <t>Apicoamento mecânico de concreto da região delimitada do reparo</t>
  </si>
  <si>
    <t>Limpeza de armadura com remoção dos produtos de corrosão e aplicação de pintura de proteção</t>
  </si>
  <si>
    <t>Kg</t>
  </si>
  <si>
    <t>Substituição de armadura de aço CA-50 com seção comprometida conforme projeto original - Transpasse de acordo com a Norma</t>
  </si>
  <si>
    <t>Hidrojateamento para limpeza  e saturação das superfícies a serem recuperadas</t>
  </si>
  <si>
    <t>Execução de reconstituição da seção com argamassa polimérica, inclusive acabamento nas áreas de reparo com espessuras abaixo de 5cm</t>
  </si>
  <si>
    <t>Cura úmida da seção recuperada</t>
  </si>
  <si>
    <t>Cura quimica da seção recuperada</t>
  </si>
  <si>
    <t>Tratamento de trincas com argamassa e introdução de tela de vidro</t>
  </si>
  <si>
    <t>Costura de trincas com a utilização de barras de aço, enchimento com argamassa, emboço e introdução de tela de vidro</t>
  </si>
  <si>
    <t>7.3</t>
  </si>
  <si>
    <t>9.4</t>
  </si>
  <si>
    <t>CPU PRÓPRIA</t>
  </si>
  <si>
    <t>cj</t>
  </si>
  <si>
    <t>9.6</t>
  </si>
  <si>
    <t>9.7</t>
  </si>
  <si>
    <t>10.4</t>
  </si>
  <si>
    <t>1.2</t>
  </si>
  <si>
    <t>1.3</t>
  </si>
  <si>
    <t>1.4</t>
  </si>
  <si>
    <t>%</t>
  </si>
  <si>
    <t>1.5</t>
  </si>
  <si>
    <t>1.6</t>
  </si>
  <si>
    <t>1.7</t>
  </si>
  <si>
    <t>ART CREA</t>
  </si>
  <si>
    <t>Serviços Preliminares</t>
  </si>
  <si>
    <t>1.8</t>
  </si>
  <si>
    <t>1.9</t>
  </si>
  <si>
    <t>1.10</t>
  </si>
  <si>
    <t>Demolições, retiradas, apicoamentos e remoções</t>
  </si>
  <si>
    <t>Retirada de divisória naval</t>
  </si>
  <si>
    <t>5.18</t>
  </si>
  <si>
    <t>5.19</t>
  </si>
  <si>
    <t>5.20</t>
  </si>
  <si>
    <t>5.21</t>
  </si>
  <si>
    <t>5.22</t>
  </si>
  <si>
    <t>5.23</t>
  </si>
  <si>
    <t>6.5</t>
  </si>
  <si>
    <t>6.6</t>
  </si>
  <si>
    <t>Revestimento de Paredes</t>
  </si>
  <si>
    <t>Revestimento de Pisos</t>
  </si>
  <si>
    <t>5.24</t>
  </si>
  <si>
    <t>9.5</t>
  </si>
  <si>
    <t xml:space="preserve">Soleira em granito preto São Gabriel, polido larg. 30 cm </t>
  </si>
  <si>
    <t>Rodapé de granito preto São Gabriel polido h=10cm</t>
  </si>
  <si>
    <t>Rodapé de granito preto São Gabriel apicoado h=10cm</t>
  </si>
  <si>
    <t>9.8</t>
  </si>
  <si>
    <t>9.9</t>
  </si>
  <si>
    <t>9.10</t>
  </si>
  <si>
    <t>9.11</t>
  </si>
  <si>
    <t>10.5</t>
  </si>
  <si>
    <t>10.6</t>
  </si>
  <si>
    <t>10.7</t>
  </si>
  <si>
    <t>11.2</t>
  </si>
  <si>
    <t>11.3</t>
  </si>
  <si>
    <t>11.4</t>
  </si>
  <si>
    <t>h</t>
  </si>
  <si>
    <t>14.1</t>
  </si>
  <si>
    <t>14.2</t>
  </si>
  <si>
    <t>14.3</t>
  </si>
  <si>
    <t>Remoção de janelas de forma manual</t>
  </si>
  <si>
    <t>Escarificação/apicoamento de concreto</t>
  </si>
  <si>
    <t>Forma perdida de isopor  - junta entre  V119 e v2  existente</t>
  </si>
  <si>
    <t>7.4</t>
  </si>
  <si>
    <t>12.2</t>
  </si>
  <si>
    <t>12.3</t>
  </si>
  <si>
    <t xml:space="preserve">Ligação provisória de energia elétrica para Container </t>
  </si>
  <si>
    <t>CREA MG</t>
  </si>
  <si>
    <t>Furo e fixação de armação em blocos de fundação existentes - Aço CA-60 Diâm. 5,0mm</t>
  </si>
  <si>
    <t>Furo e fixação de armação em blocos de fundação existentes - Aço CA-50 Diâm. 6,3mm</t>
  </si>
  <si>
    <t>Furo e fixação de armação em blocos de fundação existentes - Aço CA-50 Diâm. 8,0mm</t>
  </si>
  <si>
    <t>Furo e fixação de armação em blocos de fundação existentes - Aço CA-50 Diâm. 10,0mm</t>
  </si>
  <si>
    <t>Furo e fixação de armação em blocos de fundação existentes - Aço CA-50 Diâm. 12,5mm</t>
  </si>
  <si>
    <t>Furo e fixação de armação em blocos de fundação existentes - Aço CA-50 Diâm. 16,0mm</t>
  </si>
  <si>
    <t>Furo e fixação de armação em blocos de fundação existentes - Aço Ca-50 Diâm. 20,0mm</t>
  </si>
  <si>
    <t>BDI</t>
  </si>
  <si>
    <t>VENDA UNITÁRIA</t>
  </si>
  <si>
    <t>VENDA TOTAL</t>
  </si>
  <si>
    <t>CÓDIGO</t>
  </si>
  <si>
    <t>FONTE</t>
  </si>
  <si>
    <t>SETOP</t>
  </si>
  <si>
    <t>ED 50392</t>
  </si>
  <si>
    <t>ED 50137</t>
  </si>
  <si>
    <t>ED 16348</t>
  </si>
  <si>
    <t>ED 16354</t>
  </si>
  <si>
    <t>ED 16351</t>
  </si>
  <si>
    <t>ED 16342</t>
  </si>
  <si>
    <t>ED 16362</t>
  </si>
  <si>
    <t>ED 16660</t>
  </si>
  <si>
    <t>VERSÃO</t>
  </si>
  <si>
    <t>ENCARGOS:</t>
  </si>
  <si>
    <t>DATA: 30/07/22</t>
  </si>
  <si>
    <t>BDI: 28,08%</t>
  </si>
  <si>
    <t>SINAPI DESONERADA</t>
  </si>
  <si>
    <t>MAIO/22</t>
  </si>
  <si>
    <t>SETOP DESONERADA</t>
  </si>
  <si>
    <t>ABRIL/22</t>
  </si>
  <si>
    <t>SUDECAP</t>
  </si>
  <si>
    <t>97622</t>
  </si>
  <si>
    <t xml:space="preserve">CPU PRÓPRIA </t>
  </si>
  <si>
    <t>INSUMOS SINAPI</t>
  </si>
  <si>
    <t>SINAPI</t>
  </si>
  <si>
    <t>97644</t>
  </si>
  <si>
    <t>102192</t>
  </si>
  <si>
    <t>97633</t>
  </si>
  <si>
    <t>97631</t>
  </si>
  <si>
    <t>04.10.01</t>
  </si>
  <si>
    <t>04.10.06</t>
  </si>
  <si>
    <t>95583</t>
  </si>
  <si>
    <t>95577</t>
  </si>
  <si>
    <t>95601</t>
  </si>
  <si>
    <t>97083</t>
  </si>
  <si>
    <t>93382</t>
  </si>
  <si>
    <t>101616</t>
  </si>
  <si>
    <t>96527</t>
  </si>
  <si>
    <t>99059</t>
  </si>
  <si>
    <t xml:space="preserve"> PREÇO INSUMOS CONF. SINAPI, EXCETO ADESIVO ESTRUTURAL BASE EPOXI E BROCA DIAMANTADA - VER COTAÇÃO</t>
  </si>
  <si>
    <t>96539</t>
  </si>
  <si>
    <t>95241</t>
  </si>
  <si>
    <t>96549</t>
  </si>
  <si>
    <t>96548</t>
  </si>
  <si>
    <t>96547</t>
  </si>
  <si>
    <t>96546</t>
  </si>
  <si>
    <t>96545</t>
  </si>
  <si>
    <t>96544</t>
  </si>
  <si>
    <t>96543</t>
  </si>
  <si>
    <t>98575</t>
  </si>
  <si>
    <t>92787</t>
  </si>
  <si>
    <t>92786</t>
  </si>
  <si>
    <t>92785</t>
  </si>
  <si>
    <t>97087</t>
  </si>
  <si>
    <t>97096 + CONCRETO (INSUMO 38408)</t>
  </si>
  <si>
    <t>103334</t>
  </si>
  <si>
    <t>93203</t>
  </si>
  <si>
    <t>93186</t>
  </si>
  <si>
    <t>87878</t>
  </si>
  <si>
    <t>87528</t>
  </si>
  <si>
    <t>87272</t>
  </si>
  <si>
    <t>SINAPI + VER COTAÇÃO</t>
  </si>
  <si>
    <t>101965</t>
  </si>
  <si>
    <t>87620</t>
  </si>
  <si>
    <t>98671</t>
  </si>
  <si>
    <t>101092</t>
  </si>
  <si>
    <t>98695</t>
  </si>
  <si>
    <t>98697</t>
  </si>
  <si>
    <t>101090</t>
  </si>
  <si>
    <t>101750</t>
  </si>
  <si>
    <t>94590</t>
  </si>
  <si>
    <t>94570</t>
  </si>
  <si>
    <t>90806</t>
  </si>
  <si>
    <t>91009 e 91306</t>
  </si>
  <si>
    <t>100659 X 10</t>
  </si>
  <si>
    <t>102181</t>
  </si>
  <si>
    <t>88485</t>
  </si>
  <si>
    <t>88495</t>
  </si>
  <si>
    <t>102214</t>
  </si>
  <si>
    <t>93565</t>
  </si>
  <si>
    <t>93572</t>
  </si>
  <si>
    <t>88326</t>
  </si>
  <si>
    <t>INSUMOS SINAPI + VER COTAÇÃO</t>
  </si>
  <si>
    <r>
      <rPr>
        <sz val="10"/>
        <rFont val="Calibri"/>
        <family val="2"/>
        <scheme val="minor"/>
      </rPr>
      <t>89957</t>
    </r>
  </si>
  <si>
    <r>
      <rPr>
        <sz val="10"/>
        <rFont val="Calibri"/>
        <family val="2"/>
        <scheme val="minor"/>
      </rPr>
      <t>PONTO DE CONSUMO TERMINAL DE ÁGUA FRIA (SUBRAMAL) COM TUBULAÇÃO DE PVC, DN 25 MM, INSTALADO EM RAMAL DE ÁGUA, INCLUSOS RASGO E CHUMBAMENTO EM ALVENARIA. AF_12/2014</t>
    </r>
  </si>
  <si>
    <r>
      <rPr>
        <sz val="10"/>
        <rFont val="Calibri"/>
        <family val="2"/>
        <scheme val="minor"/>
      </rPr>
      <t>INST-ESG-005</t>
    </r>
  </si>
  <si>
    <r>
      <rPr>
        <sz val="10"/>
        <rFont val="Calibri"/>
        <family val="2"/>
        <scheme val="minor"/>
      </rPr>
      <t>93128</t>
    </r>
  </si>
  <si>
    <r>
      <rPr>
        <sz val="10"/>
        <rFont val="Calibri"/>
        <family val="2"/>
        <scheme val="minor"/>
      </rPr>
      <t>93144</t>
    </r>
  </si>
  <si>
    <r>
      <rPr>
        <sz val="10"/>
        <rFont val="Calibri"/>
        <family val="2"/>
        <scheme val="minor"/>
      </rPr>
      <t>PONTO DE UTILIZAÇÃO DE EQUIPAMENTOS ELÉTRICOS, RESIDENCIAL, INCLUINDO SUPORTE E PLACA, CAIXA ELÉTRICA, ELETRODUTO, CABO, RASGO, QUEBRA E CHUMBAMENTO. AF_01/2016</t>
    </r>
  </si>
  <si>
    <r>
      <rPr>
        <sz val="10"/>
        <rFont val="Calibri"/>
        <family val="2"/>
        <scheme val="minor"/>
      </rPr>
      <t>93141</t>
    </r>
  </si>
  <si>
    <r>
      <rPr>
        <sz val="10"/>
        <rFont val="Calibri"/>
        <family val="2"/>
        <scheme val="minor"/>
      </rPr>
      <t>PONTO DE TOMADA RESIDENCIAL INCLUINDO TOMADA 10A/250V, CAIXA ELÉTRICA, ELETRODUTO, CABO, RASGO, QUEBRA E CHUMBAMENTO. AF_01/2016</t>
    </r>
  </si>
  <si>
    <r>
      <rPr>
        <sz val="10"/>
        <rFont val="Calibri"/>
        <family val="2"/>
        <scheme val="minor"/>
      </rPr>
      <t>89987</t>
    </r>
  </si>
  <si>
    <r>
      <rPr>
        <sz val="10"/>
        <rFont val="Calibri"/>
        <family val="2"/>
        <scheme val="minor"/>
      </rPr>
      <t>89383</t>
    </r>
  </si>
  <si>
    <r>
      <rPr>
        <sz val="10"/>
        <rFont val="Calibri"/>
        <family val="2"/>
        <scheme val="minor"/>
      </rPr>
      <t>89709</t>
    </r>
  </si>
  <si>
    <r>
      <rPr>
        <sz val="10"/>
        <rFont val="Calibri"/>
        <family val="2"/>
        <scheme val="minor"/>
      </rPr>
      <t>ACE-ASS-015</t>
    </r>
  </si>
  <si>
    <r>
      <rPr>
        <sz val="10"/>
        <rFont val="Calibri"/>
        <family val="2"/>
        <scheme val="minor"/>
      </rPr>
      <t>ASSENTO PARA VASO PNE (NBR 9050)</t>
    </r>
  </si>
  <si>
    <r>
      <rPr>
        <sz val="10"/>
        <rFont val="Calibri"/>
        <family val="2"/>
        <scheme val="minor"/>
      </rPr>
      <t>VASO SANITARIO SIFONADO CONVENCIONAL PARA PCD SEM FURO FRONTAL COM LOUÇA BRANCA SEM ASSENTO, INCLUSO CONJUNTO DE LIGAÇÃO PARA BACIA SANITÁRIA AJUSTÁVEL - FORNECIMENTO E INSTALAÇÃO. AF_01/2020</t>
    </r>
  </si>
  <si>
    <r>
      <rPr>
        <sz val="10"/>
        <rFont val="Calibri"/>
        <family val="2"/>
        <scheme val="minor"/>
      </rPr>
      <t xml:space="preserve">LAVATÓRIO LOUÇA BRANCA COM COLUNA SUSPENSA. PROF. DE 40 A 50CM E LARG. DE 50 A 60CM, INCLUSO VÁLVULA E SIFÃO - FORNECIMENTO E INSTALAÇÃO. </t>
    </r>
  </si>
  <si>
    <r>
      <rPr>
        <sz val="10"/>
        <rFont val="Calibri"/>
        <family val="2"/>
        <scheme val="minor"/>
      </rPr>
      <t>MET-DUC-005</t>
    </r>
  </si>
  <si>
    <r>
      <rPr>
        <sz val="10"/>
        <rFont val="Calibri"/>
        <family val="2"/>
        <scheme val="minor"/>
      </rPr>
      <t>DUCHA HIGIÊNICA COM REGISTRO PARA CONTROLE DE FLUXO DE ÁGUA, DIÂMETRO 1/2" (20MM), INCLUSIVE FORNECIMENTO E INSTALAÇÃO</t>
    </r>
  </si>
  <si>
    <r>
      <rPr>
        <sz val="10"/>
        <rFont val="Calibri"/>
        <family val="2"/>
        <scheme val="minor"/>
      </rPr>
      <t>100872</t>
    </r>
  </si>
  <si>
    <r>
      <rPr>
        <sz val="10"/>
        <rFont val="Calibri"/>
        <family val="2"/>
        <scheme val="minor"/>
      </rPr>
      <t>BARRA DE APOIO RETA, EM ALUMINIO, COMPRIMENTO 80 CM, FIXADA NA PAREDE - FORNECIMENTO E INSTALAÇÃO. AF_01/2020</t>
    </r>
  </si>
  <si>
    <r>
      <rPr>
        <sz val="10"/>
        <rFont val="Calibri"/>
        <family val="2"/>
        <scheme val="minor"/>
      </rPr>
      <t>ACE-BAR-020</t>
    </r>
  </si>
  <si>
    <r>
      <rPr>
        <sz val="10"/>
        <rFont val="Calibri"/>
        <family val="2"/>
        <scheme val="minor"/>
      </rPr>
      <t>BARRA DE APOIO EM AÇO INOX POLIDO RETA, DN 1.1/4" (31,75MM), PARA ACESSIBILIDADE (PMR/PCR), COMPRIMENTO 40CM, INSTALADO EM PORTA/PAREDE, INCLUSIVE FORNECIMENTO, INSTALAÇÃO E ACESSÓRIOS PARA FIXAÇÃO</t>
    </r>
  </si>
  <si>
    <r>
      <rPr>
        <sz val="10"/>
        <rFont val="Calibri"/>
        <family val="2"/>
        <scheme val="minor"/>
      </rPr>
      <t>DISPENSER EM PLÁSTICO PARA PAPEL TOALHA 2 OU 3 FOLHAS</t>
    </r>
  </si>
  <si>
    <r>
      <rPr>
        <sz val="10"/>
        <rFont val="Calibri"/>
        <family val="2"/>
        <scheme val="minor"/>
      </rPr>
      <t>ACE-ALC-010</t>
    </r>
  </si>
  <si>
    <r>
      <rPr>
        <sz val="10"/>
        <rFont val="Calibri"/>
        <family val="2"/>
        <scheme val="minor"/>
      </rPr>
      <t>DISPENSER PARA GEL/ÁLCOOL COM RESERVATORIO 800 ML</t>
    </r>
  </si>
  <si>
    <r>
      <rPr>
        <sz val="10"/>
        <rFont val="Calibri"/>
        <family val="2"/>
        <scheme val="minor"/>
      </rPr>
      <t>ACE-SAB-030</t>
    </r>
  </si>
  <si>
    <r>
      <rPr>
        <sz val="10"/>
        <rFont val="Calibri"/>
        <family val="2"/>
        <scheme val="minor"/>
      </rPr>
      <t>SABONETEIRA PLASTICA TIPO DISPENSER PARA SABONETE LIQUIDO COM RESERVATORIO 1500 ML</t>
    </r>
  </si>
  <si>
    <r>
      <rPr>
        <sz val="10"/>
        <rFont val="Calibri"/>
        <family val="2"/>
        <scheme val="minor"/>
      </rPr>
      <t>95544</t>
    </r>
  </si>
  <si>
    <r>
      <rPr>
        <sz val="10"/>
        <rFont val="Calibri"/>
        <family val="2"/>
        <scheme val="minor"/>
      </rPr>
      <t>PAPELEIRA DE PAREDE EM METAL CROMADO SEM TAMPA, INCLUSO FIXAÇÃO. AF_01/2020</t>
    </r>
  </si>
  <si>
    <r>
      <rPr>
        <sz val="10"/>
        <rFont val="Calibri"/>
        <family val="2"/>
        <scheme val="minor"/>
      </rPr>
      <t>VID-ESP-005</t>
    </r>
  </si>
  <si>
    <r>
      <rPr>
        <sz val="10"/>
        <rFont val="Calibri"/>
        <family val="2"/>
        <scheme val="minor"/>
      </rPr>
      <t>ESPELHO (60X90CM) ESP.4MM INCLUSIVE FIXAÇÃO COM PARAFUSO FINESSON - FORNECIMENTO E INSTALAÇÃO</t>
    </r>
  </si>
  <si>
    <r>
      <rPr>
        <sz val="10"/>
        <rFont val="Calibri"/>
        <family val="2"/>
        <scheme val="minor"/>
      </rPr>
      <t>CP-REVEST PORTA</t>
    </r>
  </si>
  <si>
    <r>
      <rPr>
        <sz val="10"/>
        <rFont val="Calibri"/>
        <family val="2"/>
        <scheme val="minor"/>
      </rPr>
      <t xml:space="preserve">REVESTIMENTO DE PORTA EM AÇO INOX RESISTENTE A IMPACTOS 80X40CM. FORNECIMENTO E INSTALAÇÃO </t>
    </r>
  </si>
  <si>
    <r>
      <rPr>
        <sz val="10"/>
        <rFont val="Calibri"/>
        <family val="2"/>
        <scheme val="minor"/>
      </rPr>
      <t>ALARME DE EMERGÊNCIA PARA SANITÁRIOS PNE SEM FIO</t>
    </r>
  </si>
  <si>
    <r>
      <rPr>
        <sz val="10"/>
        <rFont val="Calibri"/>
        <family val="2"/>
        <scheme val="minor"/>
      </rPr>
      <t>ED-13357</t>
    </r>
  </si>
  <si>
    <r>
      <rPr>
        <sz val="10"/>
        <rFont val="Calibri"/>
        <family val="2"/>
        <scheme val="minor"/>
      </rPr>
      <t>LUMINÁRIA PLAFON REDONDO DE VIDRO JATEADO REDONDO COMPLETA, DIÂMETRO 25 CM, PARA UMA (1) LÂMPADA LED, POTÊNCIA 15W, BULBO A65, FORNECIMENTO E INSTALAÇÃO, INCLUSIVE BASE E LÂMPADA</t>
    </r>
  </si>
  <si>
    <r>
      <rPr>
        <sz val="10"/>
        <rFont val="Calibri"/>
        <family val="2"/>
        <scheme val="minor"/>
      </rPr>
      <t>SINAPI</t>
    </r>
  </si>
  <si>
    <r>
      <rPr>
        <sz val="10"/>
        <rFont val="Calibri"/>
        <family val="2"/>
        <scheme val="minor"/>
      </rPr>
      <t>UN</t>
    </r>
  </si>
  <si>
    <r>
      <rPr>
        <sz val="10"/>
        <rFont val="Calibri"/>
        <family val="2"/>
        <scheme val="minor"/>
      </rPr>
      <t>SETOP</t>
    </r>
  </si>
  <si>
    <r>
      <rPr>
        <sz val="10"/>
        <rFont val="Calibri"/>
        <family val="2"/>
        <scheme val="minor"/>
      </rPr>
      <t>un</t>
    </r>
  </si>
  <si>
    <r>
      <rPr>
        <sz val="10"/>
        <rFont val="Calibri"/>
        <family val="2"/>
        <scheme val="minor"/>
      </rPr>
      <t>U</t>
    </r>
  </si>
  <si>
    <r>
      <rPr>
        <sz val="10"/>
        <rFont val="Calibri"/>
        <family val="2"/>
        <scheme val="minor"/>
      </rPr>
      <t>UNID</t>
    </r>
  </si>
  <si>
    <r>
      <rPr>
        <sz val="10"/>
        <rFont val="Calibri"/>
        <family val="2"/>
        <scheme val="minor"/>
      </rPr>
      <t>SINAPI / MERCADO</t>
    </r>
  </si>
  <si>
    <t>12.4</t>
  </si>
  <si>
    <t>12.5</t>
  </si>
  <si>
    <t>12.6</t>
  </si>
  <si>
    <t>12.7</t>
  </si>
  <si>
    <t>12.8</t>
  </si>
  <si>
    <t>12.9</t>
  </si>
  <si>
    <t>12.10</t>
  </si>
  <si>
    <t>12.11</t>
  </si>
  <si>
    <t>12.12</t>
  </si>
  <si>
    <t>12.13</t>
  </si>
  <si>
    <t>12.14</t>
  </si>
  <si>
    <t>12.15</t>
  </si>
  <si>
    <t>Grelha/Porta Grelha aço inox fecho giratório 100 X 100mm</t>
  </si>
  <si>
    <t>Ducha higiênica com registro para controle de fluxo de água,  diâm. 1/2"</t>
  </si>
  <si>
    <t>Dispenser em plástico para papel toalha</t>
  </si>
  <si>
    <t>Dispenser para gel/álcool com reservatório 800ml</t>
  </si>
  <si>
    <t>Espelho 60X90cm, esp..4mm, inclusive fixação com parafusos Finesson</t>
  </si>
  <si>
    <t>Luminária Plafon redondo de vidro jateado de vidro jateado redondo, completa, diâm. 25cm, para uma lâmpada led, potência 15W</t>
  </si>
  <si>
    <t>ED-13357</t>
  </si>
  <si>
    <t>ED-48156</t>
  </si>
  <si>
    <t>ED-50316</t>
  </si>
  <si>
    <t>ED-51150</t>
  </si>
  <si>
    <t>ED-48182</t>
  </si>
  <si>
    <t>ED-48155</t>
  </si>
  <si>
    <t>ED-49945</t>
  </si>
  <si>
    <t>95469 / 95470</t>
  </si>
  <si>
    <t>Assento branco para vaso sanitário</t>
  </si>
  <si>
    <t>Saboneteira plástica tipo Dispenser para sabonete líquido com reservatório 800ml</t>
  </si>
  <si>
    <t>ED-48188</t>
  </si>
  <si>
    <t>15.1</t>
  </si>
  <si>
    <t>15.2</t>
  </si>
  <si>
    <t>15.3</t>
  </si>
  <si>
    <t>16.1</t>
  </si>
  <si>
    <t>16.2</t>
  </si>
  <si>
    <t>16.3</t>
  </si>
  <si>
    <t>16.4</t>
  </si>
  <si>
    <t>16.5</t>
  </si>
  <si>
    <t>16.6</t>
  </si>
  <si>
    <t>16.7</t>
  </si>
  <si>
    <t>16.8</t>
  </si>
  <si>
    <t>16.9</t>
  </si>
  <si>
    <t>16.10</t>
  </si>
  <si>
    <t>16.11</t>
  </si>
  <si>
    <t>15.4</t>
  </si>
  <si>
    <t>15.6</t>
  </si>
  <si>
    <t>15.7</t>
  </si>
  <si>
    <t>15.8</t>
  </si>
  <si>
    <t>15.9</t>
  </si>
  <si>
    <t>15.10</t>
  </si>
  <si>
    <t>15.11</t>
  </si>
  <si>
    <t>16.12</t>
  </si>
  <si>
    <t>16.13</t>
  </si>
  <si>
    <t>16.14</t>
  </si>
  <si>
    <t>16.15</t>
  </si>
  <si>
    <t>16.16</t>
  </si>
  <si>
    <t>16.17</t>
  </si>
  <si>
    <t>16.18</t>
  </si>
  <si>
    <t>16.19</t>
  </si>
  <si>
    <t>16.20</t>
  </si>
  <si>
    <t>16.21</t>
  </si>
  <si>
    <t>16.22</t>
  </si>
  <si>
    <t>16.23</t>
  </si>
  <si>
    <t>16.24</t>
  </si>
  <si>
    <t>16.25</t>
  </si>
  <si>
    <t>16.26</t>
  </si>
  <si>
    <t>16.27</t>
  </si>
  <si>
    <t>UN</t>
  </si>
  <si>
    <t>13.40.53</t>
  </si>
  <si>
    <t>ACE-PAP-020</t>
  </si>
  <si>
    <t>JOELHO 90 GRAUS, PVC, SOLDÁVEL, DN 32MM, INSTALADO EM PRUMADA DE ÁGUA - FORNECIMENTO E INSTALAÇÃO. AF_12/2014</t>
  </si>
  <si>
    <t>REGISTRO DE GAVETA BRUTO, LATÃO, ROSCÁVEL, 1", COM ACABAMENTO E CANOPLA CROMADOS - FORNECIMENTO E INSTALAÇÃO. AF_08/2021</t>
  </si>
  <si>
    <t>JOELHO 90 GRAUS, PVC, SOLDÁVEL, DN 25MM, INSTALADO EM RAMAL OU SUB-RAMAL DE ÁGUA - FORNECIMENTO E INSTALAÇÃO. AF_12/2014</t>
  </si>
  <si>
    <t>M</t>
  </si>
  <si>
    <t>HID-SIF-005</t>
  </si>
  <si>
    <t>73.27.02</t>
  </si>
  <si>
    <t>ED-50223</t>
  </si>
  <si>
    <t>ENC-ALV-010</t>
  </si>
  <si>
    <t>ENCHIMENTO DE RASGO EM ALVENARIA/CONCRETO COM ARGAMASSA, DIÂMETROS DE 32MM A 50MM (1.1/4" A 2"), INCLUSIVE ARGAMASSA, TRAÇO 1:2:8 (CIMENTO, CAL E AREIA), PREPARO MECÂNICO</t>
  </si>
  <si>
    <t>89712</t>
  </si>
  <si>
    <t>TUBO PVC, SERIE NORMAL, ESGOTO PREDIAL, DN 50 MM, FORNECIDO E INSTALADO EM RAMAL DE DESCARGA OU RAMAL DE ESGOTO SANITÁRIO. AF_12/2014</t>
  </si>
  <si>
    <t>RAS-ALV-010</t>
  </si>
  <si>
    <t>RASGO EM ALVENARIA PARA PASSAGEM DE ELETRODUTO/TUBULAÇÃO, DIÂMETROS DE 32MM A 50MM (1.1/4" A 2"), EXCLUSIVE ENCHIMENTO</t>
  </si>
  <si>
    <t>89731</t>
  </si>
  <si>
    <t>JOELHO 90 GRAUS, PVC, SERIE NORMAL, ESGOTO PREDIAL, DN 50 MM, JUNTA ELÁSTICA, FORNECIDO E INSTALADO EM RAMAL DE DESCARGA OU RAMAL DE ESGOTO SANITÁRIO. AF_12/2014</t>
  </si>
  <si>
    <t>PONTO DE EMBUTIR PARA ESGOTO EM TUBO PVC RÍGIDO, PBV - SÉRIE NORMAL, DN 100MM (4"), EMBUTIDO EM PISO, COM DISTÂNCIA DE ATÉ CINCO (5) METROS DA RAMAL DE ESGOTO, INCLUSIVE CONEXÕES E FIXAÇÃO DO TUBO COM ENCHIMENTO DO RASGO N0 CONCRETO COM ARGAMASSA</t>
  </si>
  <si>
    <t>BARRA DE APOIO EM AÇO INOX PARA LAVATÓRIO RETANGULAR D=32MM, L=49x64x49CM, E=1,5MM (ABNT NBR 9050:2020)</t>
  </si>
  <si>
    <t>ADAPTADOR CURTO COM BOLSA E ROSCA PARA REGISTRO, PVC, SOLDÁVEL, DN 32MM X 1", INSTALADO EM PRUMADA DE ÁGUA - FORNECIMENTO E INSTALAÇÃO. AF_12/2014</t>
  </si>
  <si>
    <t>0000829</t>
  </si>
  <si>
    <t>BUCHA DE REDUÇÃO DE PVC, SOLDÁVEL, CURTA,  COM 32x25MM, PARA ÁGUA FRIA PREDIAL</t>
  </si>
  <si>
    <t>16.28</t>
  </si>
  <si>
    <t>TUBO PVC SOLDÁVEL,DN 32MM, INSTALADO EM RAMAL DE DISTRIBUIÇÃO DE ÁGUA - FORNECIMENTO E INSTALAÇÃO. AF_12/2014</t>
  </si>
  <si>
    <t>16.29</t>
  </si>
  <si>
    <t>RASGO EM ALVENARIAPARA RAMAIS/DISTRIBUIÇÃOCOM DIÂMETROS MENORES OU IGUAIS A 40MM. AF_05/2015</t>
  </si>
  <si>
    <t>16.30</t>
  </si>
  <si>
    <t>CAIXA SIFONADA EM PVC COM GRELHA QUADRADA 150x150x50MM</t>
  </si>
  <si>
    <t>16.31</t>
  </si>
  <si>
    <t>JOELHO 90 GRAUS, PVC, SERIE NORMAL, ESGOTO PREDIAL, DN 40MM, JUNTA SOLDÁVEL, FORNECIDO E INSTALADO EM RAMAL DE DESCARGA OU RAMAL DE ESGOTO SANITÁRIO. AF_12/2014</t>
  </si>
  <si>
    <t>16.32</t>
  </si>
  <si>
    <t>ANEL DE BORRACHA PARA TUBO PVC ESGOTO SERIE NORMAL DN 50MM</t>
  </si>
  <si>
    <t>16.33</t>
  </si>
  <si>
    <t>JOELHO 45 GRAUS, PVC, SERIE NORMAL, ESGOTO PREDIAL, DN 50MM, JUNTA ELÁSTICA, FORNECIDO E INSTALADO EM RAMAL DE DESCARGA OU RAMAL DE ESGOTO SANITÁRIO. AF_12/2014</t>
  </si>
  <si>
    <t>16.34</t>
  </si>
  <si>
    <t>0007097</t>
  </si>
  <si>
    <t>TÊ SANITÁRIO, PVC, DN 50 x 50MM, SÉRIE NORMAL, PARA ESGOTO PREDIAL</t>
  </si>
  <si>
    <t>16.35</t>
  </si>
  <si>
    <t>0020042</t>
  </si>
  <si>
    <t>REDUÇÃO EXCÊNTRICA PVC PARA ESGOTO PREDIAL DN 75x50MM</t>
  </si>
  <si>
    <t>16.36</t>
  </si>
  <si>
    <t>0003509</t>
  </si>
  <si>
    <t>JOELHO PVC, SOLDÁVEL, PB, 90 GRAUS, DN 75MM, PARA ESGOTO PREDIAL</t>
  </si>
  <si>
    <t>16.37</t>
  </si>
  <si>
    <t>0020157</t>
  </si>
  <si>
    <t>JOELHO PVC, SÉRIE R, 90 GRAUS, DN 100MM, PARA ESGOTO OU ÁGUAS PLUVIAIS PREDIAIS</t>
  </si>
  <si>
    <t>16.38</t>
  </si>
  <si>
    <t>0010908</t>
  </si>
  <si>
    <t>JUNÇÃO DE REDUÇÃO INVERTIDA, PVC SOLDÁVEL, 100x50MM, SÉRIE NORMAL PARA ESGOTO PREDIAL</t>
  </si>
  <si>
    <t>16.39</t>
  </si>
  <si>
    <t>PONTO DE EMBUTIR PARA ESGOTO EM TUBO PVC RÍGIDO, PB - SÉRIE NORMAL, DN 40MM (1 1/2"), EMBUTIDO NA ALVENARIA/ PISO, COM ALTURA (SAÍDA) DE 50CM DO PISO, EXCLUSIVE ESCAVAÇÃO, INCLUSIVE CONEXÕES E FIXAÇÃO DO TUBO COM ENCHIMENTO DO RASGO NA ALVENARIA/CONCRETO COM ARGAMASSA</t>
  </si>
  <si>
    <t>16.40</t>
  </si>
  <si>
    <t>16.41</t>
  </si>
  <si>
    <t>16.42</t>
  </si>
  <si>
    <t>16.43</t>
  </si>
  <si>
    <t>16.44</t>
  </si>
  <si>
    <t>TOTAL (R$)</t>
  </si>
  <si>
    <t>12.16</t>
  </si>
  <si>
    <t>12.17</t>
  </si>
  <si>
    <t>PONTO DE ILUMINAÇÃO RESIDENCIAL INCLUINDO INTERRUPTOR SIMPLES, CAIXA ELÉTRICA, ELETRODUTO, CABO, RASGO, QUEBRA E CHUMBAMENTO (EXCLUINDO LUMINÁRIA E LÂMPADA). AF_01/2016</t>
  </si>
  <si>
    <t>12.18</t>
  </si>
  <si>
    <t>12.19</t>
  </si>
  <si>
    <t>12.20</t>
  </si>
  <si>
    <t>Ponto de embutir para esgoto em tubo PVC rígido, PBV - série normal, DN 100mm (4"),embutido em piso, com distância de até cinco (5) metros do ramal de esgoto, inclusive conexões e fixação do tubo com enchimento do rasgo no concreto com argamassa</t>
  </si>
  <si>
    <t>12.22</t>
  </si>
  <si>
    <t>12.23</t>
  </si>
  <si>
    <t>Bucha de redução de PVC, soldável, curta, com 32x25mm, para água fria predial</t>
  </si>
  <si>
    <t>12.24</t>
  </si>
  <si>
    <t>Joelho 90 Graus, PVC, soldável, DN 25mm, instalado em ramal ou sub-ramal de água - fornecimento e instalação</t>
  </si>
  <si>
    <t>12.25</t>
  </si>
  <si>
    <t>Tubo PVC soldável, DN 32mm, instalado em ramal de distribuição de água - fornecimento e instalação</t>
  </si>
  <si>
    <t>12.26</t>
  </si>
  <si>
    <t>Rasgo em alvenaria para ramais/distribuição com diâmetros menores ou iguaisa 40mm</t>
  </si>
  <si>
    <t>12.27</t>
  </si>
  <si>
    <t>Joelho 90 Graus, PVC, Serie Normal, esgoto predial, DN 40mm, junta soldável, fornecido e instalado em ramal de descarga ou ramal de esgoto sanitário</t>
  </si>
  <si>
    <t>12.28</t>
  </si>
  <si>
    <t>Anel de borracha para tubo  PVC esgoto, Série Normal DN 50mm</t>
  </si>
  <si>
    <t>12.29</t>
  </si>
  <si>
    <t>Joelho 45 Graus, PVC, Série Normal, esgoto predial, DN 50mm, junta elástica, fornecido e instalado em ramal de descarga ou ramal de esgoto sanitário</t>
  </si>
  <si>
    <t>12.30</t>
  </si>
  <si>
    <t>Tê sanitário, PVC, DN 50 x 50mm, Série Normal, para esgoto predial</t>
  </si>
  <si>
    <t>12.31</t>
  </si>
  <si>
    <t>Redução excêntrica PVC para esgoto predial DN 75x50mm</t>
  </si>
  <si>
    <t>Joelho PVC, soldável, PB, 90 Graus, DN 75mm, para esgoto predial</t>
  </si>
  <si>
    <t>12.32</t>
  </si>
  <si>
    <t>12.33</t>
  </si>
  <si>
    <t>Joelho PVC, Série R, 90 Graus, DN 100mm, para esgoto ou águas pluviais prediais</t>
  </si>
  <si>
    <t>12.34</t>
  </si>
  <si>
    <t>Junção de redução invertida, PVC soldável, 100x50mm, Série normal, para esgoto predial</t>
  </si>
  <si>
    <t>Ponto de embutir para esgoto em tubo PVC Rígido, PB - Série Normal,, DN 40mm (1 1/2"), embutido na alvenaria/piso, com altura (saída)de  50cm do piso, exclusive escavação, inclusive conexões e fixação do tubo com enchimento do rasgo na alvenaria/concreto com argamassa</t>
  </si>
  <si>
    <t>12.35</t>
  </si>
  <si>
    <t>12.36</t>
  </si>
  <si>
    <t>Enchimento de rasgo em alvenaria/concreto com argamassa, diâmetros de 32mm a 50mm (1.1/4" a 2"), inclusive argamassa traço 1:2:8 (cimento, cal e areia), prteparo mecânico</t>
  </si>
  <si>
    <t>12.37</t>
  </si>
  <si>
    <t>Tubo PVC, Série Normal, esgoto predial, DN 50mm, fornecido e instalado em ramal de descarga ou ramal de esgoto sanitário</t>
  </si>
  <si>
    <t>12.38</t>
  </si>
  <si>
    <t>Rasgo em alvenaria para passagem  de eletroduto/tubulação, diâmetros 32mm a 50mm (1.1/4" a 2"), exclusive enchimento</t>
  </si>
  <si>
    <t>Joelho 90 Graus, PVC, Série Normal, esgoto predial, DN 50 mm, junta elástica, fornecido e instalado em ramal de descarga ou ramal de esgoto sanitário</t>
  </si>
  <si>
    <t>Instalações Hidro-sanitárias e Eletricas - IS OAB</t>
  </si>
  <si>
    <t>12.21</t>
  </si>
  <si>
    <t>TORNEIRA DE MESA PARA LAVATORIO COM ACIONAMENTO POR ALAVANCA E FECHAMENTO AUTOMATICO - ACABAMENTO CROMADO. FORNECIMENTO E INSTALAÇÃO</t>
  </si>
  <si>
    <t>Hidráulica - IS PNE</t>
  </si>
  <si>
    <t>m ²</t>
  </si>
  <si>
    <t>Mobilização e desmobilização de container, inclusive instalação e transporte com caminhão Guindauto (munck)</t>
  </si>
  <si>
    <t>Locação de Container com isolamento térmico,Tipo 7, para Vestiário de Obra com quatro (4) chuveiros, três (3) vasos sanitários, um (1) mictório e um (1) lavatórios, com medidas referenciais de  (6) metros comprimento, (2,3) metros largura,  (2,5) metros altura útil interna, inclusive ligações elétricas e hidrossanitárias internas, exclusive mobilizção/desmobilização e ligações provisórias externas</t>
  </si>
  <si>
    <t>Locação de Container com isolamento térmico,Tipo 1, para Escritório de Obra, com medidas referenciais de  (6) metros comprimento, (2,3) metros largura,  (2,5) metros altura útil interna, inclusive ar condicionado e ligações elétricas internas, exclusive mobilizção/desmobilização e ligações provisórias externas</t>
  </si>
  <si>
    <t>Locação de Container com isolamento térmico,Tipo 4, para Refeitório de Obra, com medidas referenciais de  (6) metros comprimento, (2,3) metros largura,  (2,5) metros altura útil interna, inclusive ligações elétricas internas, exclusive mobilizção/desmobilização e ligações provisórias externas</t>
  </si>
  <si>
    <t>Ligações provisórias para Container Tipo 7 (correspondente ao código ED-16354)</t>
  </si>
  <si>
    <t>Fornecimento e colocação de Placa de Obra em chapa galvanizada #26, esp. 0,45mm, plotada com adesivo vinílico, afixada com rebites 4,8x40mm, em estrutura metálica de metalon 20x20mm, esp. 1,25mm,inclusive suporte em eucalipto autoclavado pintado com tinta PVA duas (2) demãos</t>
  </si>
  <si>
    <t>Tapume com telha metálica. AF_05/2018</t>
  </si>
  <si>
    <t>11.5</t>
  </si>
  <si>
    <t>98459</t>
  </si>
  <si>
    <t>Obras até o valor de 1.000.000,00</t>
  </si>
  <si>
    <t>Demolição de alvenaria de bloco furado, de forma manual, sem reaproveitamento. AF_12/2017</t>
  </si>
  <si>
    <t>INSUMOS SINAPI 97645</t>
  </si>
  <si>
    <t>INSUMOS SINAPI 97638</t>
  </si>
  <si>
    <t>Remoção de portas, de forma manual, sem reaproveitamento. AF_12/2017</t>
  </si>
  <si>
    <t>Remoção de vidro temperado  fixado em perfil U. AF_ 01/2021</t>
  </si>
  <si>
    <t>Demolição de revestimento cerâmico, de forma manual,  sem reaproveitamento. AF_12/2017</t>
  </si>
  <si>
    <t>Demolição de argamassas, de forma manual, sem reaproveitamento. AF_12/2017</t>
  </si>
  <si>
    <t>ED-51133</t>
  </si>
  <si>
    <t>Transporte de material de qualquer natureza com carrinho de mão, em distâncias menores ou iguais a 50m, inclusive carga/descarga</t>
  </si>
  <si>
    <t>2.11</t>
  </si>
  <si>
    <t>ED-51125</t>
  </si>
  <si>
    <t>Transporte de material demolido em caçamba</t>
  </si>
  <si>
    <t>Mobilização e desmobilização de equipamento</t>
  </si>
  <si>
    <t>Estaca Raiz D=168/210mm, inclusive argamassa, exclusive armação</t>
  </si>
  <si>
    <t>Montagem de armadura transversal de estacas seção circular, diam = 5,0mm. AF_09/2021</t>
  </si>
  <si>
    <t>Montagem de armadura de estacas diam = 10,0mm. AF_09/2021</t>
  </si>
  <si>
    <t>Arrasamento mecânico de estaca de concreto armado,  diametros de até 40 cm. AF_05/2021</t>
  </si>
  <si>
    <t>Escavação manual de terra (desaterro manual)</t>
  </si>
  <si>
    <t>51110</t>
  </si>
  <si>
    <t>4.4</t>
  </si>
  <si>
    <t>Compactação mecânica de solo para execução de radier, piso de concreto ou laje sobre solo, com compactador de solos à percussão. AF_09/2021</t>
  </si>
  <si>
    <t>Locação convencional de obra, utilizando gabarito de tábuas corridas pontaletadas a cada 2,00m - 2 utilizações. AF_10/2018</t>
  </si>
  <si>
    <t>Escavação manual de vala para viga baldrame (incluindo escavação para colocação de formas). AF_06/2017</t>
  </si>
  <si>
    <t>Preparo de fundo de vala com largura menr que 1,5 m (acerto do solo natural). AF_08/2020</t>
  </si>
  <si>
    <t>Reaterro manual de valas com compactação mecanizada. AF_04/2016</t>
  </si>
  <si>
    <t>5.25</t>
  </si>
  <si>
    <t>Fabricação, montagem e desmontagem de forma para viga baldrame, em chapa compensada resinada, e=17mm, 2 utilizações. AF_06/2017</t>
  </si>
  <si>
    <t>Armação de bloco, viga baldrame ou sapata utilizando aço CA-50 de 6,3 mm - Montagem. AF_06/2017</t>
  </si>
  <si>
    <t>Armação de bloco, viga baldrame ou sapata utilizando aço CA-60 de 5 mm - Montagem. AF_06/2017</t>
  </si>
  <si>
    <t>Armação de bloco, viga baldrame ou sapata utilizando aço CA-50 de 8,0 mm - Montagem. AF_06/2017</t>
  </si>
  <si>
    <t>Armação de bloco, viga baldrame ou sapata utilizando aço CA-50 de 10,0 mm - Montagem. AF_06/2017</t>
  </si>
  <si>
    <t>Armação de bloco, viga baldrame ou sapata utilizando aço CA-50 de 12,5 mm - Montagem. AF_06/2017</t>
  </si>
  <si>
    <t>Armação de bloco, viga baldrame ou sapata utilizando aço CA-50 de 16,0 mm - Montagem. AF_06/2017</t>
  </si>
  <si>
    <t>Armação de bloco, viga baldrame ou sapata utilizando aço CA-50 de 20,0 mm - Montagem. AF_06/2017</t>
  </si>
  <si>
    <t>Lastro de concreto magro, aplicado em pisos, lajes sobre solo ou radiers, espessura de 5cm. AF_07/2016</t>
  </si>
  <si>
    <t>Concretagem de sapatas, FCK 25 MPA, com uso de jerica lançamento, adensamento e acabamento. AF_06/2017</t>
  </si>
  <si>
    <t>96556 + CONCRETO  38408</t>
  </si>
  <si>
    <t>Tratamento de junta de dilatação, com tarugo de polietileno e selante PU, incluso preenchimento com espuma expansiva. AF_06/2018</t>
  </si>
  <si>
    <t>Camada separadora para execução de radier, piso de concreto ou laje sobre solo, em lona plástica.. AF_09/2021</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</si>
  <si>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</si>
  <si>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</si>
  <si>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</si>
  <si>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Concretagem de radier, pis de concreto ou laje sobre solo, FCK 25 Mpa - Lançamento, adensamento e acabamento. AF_09/2021</t>
  </si>
  <si>
    <t>Alvenaria de vedação de blocos cerâmicos furados na horizontal de 14x9x19 cm (espessura 14 cm, bloco deitado) e argamassa de assentamento com preparo em betoneira. AF_12/2021</t>
  </si>
  <si>
    <t>Fixação (encunhamento) de alvenaria de vedação com espuma de poliuretano expansiva. AF_03/2016</t>
  </si>
  <si>
    <t>93188</t>
  </si>
  <si>
    <t>Verga moldada in loco em concreto para portas com até 1,5 m de vão. AF_03/2016</t>
  </si>
  <si>
    <t>Verga moldada in loco em concreto para janelas com até 1,5 m de vão. AF_03/2016</t>
  </si>
  <si>
    <t>7.5</t>
  </si>
  <si>
    <t>93187</t>
  </si>
  <si>
    <t>Verga moldada in loco em concreto para janelas com mais de 1,5 m de vão. AF_03/2016</t>
  </si>
  <si>
    <t>7.6</t>
  </si>
  <si>
    <t>Chapisco aplicado em alvenarias e estruturas de concreto internas, com colher de pedreiro. Argamassa traço 1:3 com preparo manual. AF_06/2014</t>
  </si>
  <si>
    <t>Emboço, para recebimento de cerâmica, em argamassa traço 1:2:8, preparo manual, aplicado manualmente em faces internas de paredes, para ambiente com área menor que 5m², espessura de 20mm, com execução de taliscas. AF_06/2014</t>
  </si>
  <si>
    <t>87530</t>
  </si>
  <si>
    <t>Massa única, para recebimento de pintura, em argamassa traço 1:2:8, preparo manual, aplicada manualmente emfaces internas de paredes, espessura de 20mm, com execução de taliscas. AF_06/2014</t>
  </si>
  <si>
    <t>Revestimento cerâmico para paredes internas com placas tipo esmaltada extra de dimensões 33x45 cm aplicadas em ambientes com área menor que  5 m² na altura inteira das paredes. AF_06/2014</t>
  </si>
  <si>
    <t>ED-50737 + GRANITO (VER COTAÇÃO)</t>
  </si>
  <si>
    <t>Revestimento com granito Preto São Gabriel, aplicado em parede, esp. 2cm, assentamento com argamassa industrializada, ambiente interno</t>
  </si>
  <si>
    <t>Peitoril linear em Granito ou Mármore, L=15cm, comprimento até 2m, assentado com argamassa 1:6 com aditivo. AF_11/2020</t>
  </si>
  <si>
    <t>Contrapiso em argamassa 1:4 (cimento e areia), preparo mecânico com betoneira 40 l, aplicado em áreas secas sobre laje, aderido, acabamento não reforçado, espessura 2cm. AF_07/2021</t>
  </si>
  <si>
    <t>Piso em granito preto São Gabriel, apicoado, alicado em calçadas ou pisos externos. AF_05/2020</t>
  </si>
  <si>
    <t>Piso em granito preto São Gabriel, polido, aplicado em ambiente interno. AF_05/2020</t>
  </si>
  <si>
    <t>ED-50559</t>
  </si>
  <si>
    <t>Piso cimentado natado com argamassa traço 1:3 (cimento e areia), esp. 30mm, acabamento queimado, modulação de 100x100cm, inclusive junta plástica</t>
  </si>
  <si>
    <t>Soleira de granito Preto São Gabriel, polido, larg = 20cm</t>
  </si>
  <si>
    <t>Piso em pedra portuguesa assentado sobre argamassa seca de cimento e areia, traço 1:3, rejuntado com cimento comum.. AF_05/2020</t>
  </si>
  <si>
    <t>101857</t>
  </si>
  <si>
    <t>Reassentamento de bloco sextavado para piso intertravado, espessura 6 cm, em calçada, com reaproveitamento dos blocos sextavados - incluso retirada e colocação do material. AF_12/2020</t>
  </si>
  <si>
    <t>Piso cimentado, traço 1:3 (cimento e areia), acabamento rústico, espessura 4,0 cm, preparo mecânico da argamassa. AF_09/2020</t>
  </si>
  <si>
    <t>Contramarco de alumínio, fixação com parafuso - Fornecimento e instalação. AF_12/2019</t>
  </si>
  <si>
    <t>Janela de aluminio de correr com 2 folhas para vidros, com vidros, batente, acabamento com acetato ou brilhante e ferragens. Exclusive alizar e contramarco. Fornecimento e instalação. AF_12/2019</t>
  </si>
  <si>
    <t>Batente para porta de madeira, fixação com argamassa, padrão médio - Fornecimento e instalação. AF_12/2019</t>
  </si>
  <si>
    <t>Porta de madeira para verniz, semi-oca (leve ou média), 60x210cm, espessura de 3,5cm, incluso dobradiças - Fornecimento e instalação. AF_12/2019                                                                                                                     Fechadura de embutir para portas internas, completa, acabamento padrão médio, com execução de furo - Fornecimento e instalação. AF_12/2019</t>
  </si>
  <si>
    <t>Alizar de 5x1,5cm para porta fixado com pregos, padrão médio - Fornecimento e instalação. AF_12/2019</t>
  </si>
  <si>
    <t>Instalação de vidro temperado, e = 10mm, encaixado em perfil "U". AF_01/2021_P</t>
  </si>
  <si>
    <t>Aplicação de fundo selador acrílico em paredes, uma demão. AF_06/2014</t>
  </si>
  <si>
    <t>Aplicação e lixamento de massa latex em paredes, uma demão. AF_06/2014</t>
  </si>
  <si>
    <t>Aplicação manual de pintura com tinta latex acrilica em paredes, duas demãos.AF_06/2014</t>
  </si>
  <si>
    <t>88489</t>
  </si>
  <si>
    <t>88488</t>
  </si>
  <si>
    <t>Aplicação manual de pintura com tinta latex acrilica em teto, duas demãos.AF_06/2014</t>
  </si>
  <si>
    <t>Pintura verniz (incolor) alquídico em madeira, uso interno, 2 demãos. AF_01/2021</t>
  </si>
  <si>
    <t>Registro de gaveta bruto, latão, roscável, 3/4", com acabamento e canopla cromados - Fornecimento e instalação. AF_08/2021</t>
  </si>
  <si>
    <t>Adaptador curto com bolsa e rosca para registro, PVC, soldável, DN 25mm X 3/4", instalado em ramal ou sub-ramal de água - Fornecimento e instalação. AF_12/2014</t>
  </si>
  <si>
    <t>Ralo sifonado, PVC, DN 100 X 40mm, junta soldável, fornecido e instalado em ramal de descarga ou em ramal de esgoto sanitário.AF_12/2014</t>
  </si>
  <si>
    <t>Vaso sanitário sifonado convencional, com louça branca - Fornecimento e instalação. AF_01/2020  inclusive tubo de ligação</t>
  </si>
  <si>
    <t>Válvula       de  descarga  metálica, base  1 1/2", acabamento metálico cromado - Fornecimento e instalação. AF_08/2021</t>
  </si>
  <si>
    <t>Lavatório louça branca com coluna,  44x55cm ou equivalente, padrão médio, incluso sifão tipo garrafa, válvula e engate flexivel de 40cm cromado, com torneira cromada de padrão médio - Fornecimento e instalação. AF_01/2020</t>
  </si>
  <si>
    <t>Papeleira de parede em metal cromado sem tampa, incluso fixação. AF_01/2020</t>
  </si>
  <si>
    <t>Ponto de iluminação residencial incluindo interruptor simples,caixa elétrica, eletroduto, cabo, rasgo, quebra e chumbamento (excluindo luminária e lâmpada). AF_01/2016</t>
  </si>
  <si>
    <t>Ponto de tomada residencial incluindo tomada 10A/250V, caixa elétrica, eletroduto, cabo, rasgo, quebra e chumbamento. AF_01/2016</t>
  </si>
  <si>
    <t>Ponto de consumo terminal de água fria (sub-ramal) com tubulação de PVC, DN 25 mm, instalado em ramal de água, inclusos rasgo e chumbamento em alvenaria. AF_12/2014</t>
  </si>
  <si>
    <t>Joelho 90 Graus, PVC, soldável, DN 32mm,instalado em prumada de água - fornecimento e instalação. AF_12/2014</t>
  </si>
  <si>
    <t>Adaptador curto com bolsa e rosca para registro, PVC, soldável,  DN 32mm x 1", instalado em prumada de água - fornecimento e instalação. AF_12/2014</t>
  </si>
  <si>
    <t>Limpeza final para entrega de obra</t>
  </si>
  <si>
    <t>50266</t>
  </si>
  <si>
    <t>97637</t>
  </si>
  <si>
    <t>Engenheiro civil de obra junior com encargos complementares</t>
  </si>
  <si>
    <t>Remoção de tapume/chapas metálicas e de madeira, de forma manual, sem reaproveitamento. AF_12/2017</t>
  </si>
  <si>
    <t>Encarregado geral de obras com encargos complementares</t>
  </si>
  <si>
    <t>Vigia noturno com encargos complementares</t>
  </si>
  <si>
    <t>Mão de Obra Indireta e Consultoria (Visitas Técnicas)</t>
  </si>
  <si>
    <t>14.4</t>
  </si>
  <si>
    <t>COM-001 e VIS-001</t>
  </si>
  <si>
    <t>Consultoria + Vistorias e Cadastros</t>
  </si>
  <si>
    <t>Unid</t>
  </si>
  <si>
    <t>KIT DE PORTA DE MADEIRA PARA VERNIZ, SEMI-OCA (LEVE OU MÉDIA), PADRÃO MÉDIO, 90X210CM, ESPESSURA DE 3,5CM, ITENS INCLUSOS: DOBRADIÇAS, MONTAGEM E INSTALAÇÃO DE BATENTE, FECHADURA COM EXECUÇÃO DO FURO - FORNECIMENTO E INSTALAÇÃO. AF_12/2019</t>
  </si>
  <si>
    <t>100685</t>
  </si>
  <si>
    <t>91306</t>
  </si>
  <si>
    <t>FECHADURA DE EMBUTIR PARA PORTAS INTERNAS, COMPLETA, ACABAMENTO PADRÃO MÉDIO, COM EXECUÇÃO DE FURO - FORNECIMENTO E INSTALAÇÃO. AF_12/2019</t>
  </si>
  <si>
    <t>CP-ED-50187</t>
  </si>
  <si>
    <t>CP- ED-50223</t>
  </si>
  <si>
    <t>CP- 95472</t>
  </si>
  <si>
    <t>CP- 6903</t>
  </si>
  <si>
    <t>CP-86915</t>
  </si>
  <si>
    <t>15.5</t>
  </si>
  <si>
    <t>07.34.50</t>
  </si>
  <si>
    <t>Divisória Naval painel/Painel</t>
  </si>
  <si>
    <t>7.7</t>
  </si>
  <si>
    <t>07.34.51</t>
  </si>
  <si>
    <t>Conjunto de ferragens para confecção de porta de divisória, incluindo fechadura e dobradiças</t>
  </si>
  <si>
    <t>CJ</t>
  </si>
  <si>
    <t>91012 e 91306</t>
  </si>
  <si>
    <t>Porta de madeira para verniz, semi-oca (leve ou média), 90x210cm, espessura de 3,5cm, incluso dobradiças - Fornecimento e instalação. AF_12/2019                                                                                                                     Fechadura de embutir para portas internas, completa, acabamento padrão médio, com execução de furo - Fornecimento e instalação. AF_12/2019</t>
  </si>
  <si>
    <t>Demolição de lajes, de forma mecanizada com martelete, sem reaproveitamento. AF_12/2017</t>
  </si>
  <si>
    <t>97629</t>
  </si>
  <si>
    <t>10.8</t>
  </si>
  <si>
    <t>Porta pivotante de vidro temperado, 2 folhas de 90x210cm, espessura de 10mm, inclusive acessórios. AF_01/2021</t>
  </si>
  <si>
    <t>102183</t>
  </si>
  <si>
    <t>5.26</t>
  </si>
  <si>
    <t>Pintura com emulsão asfáltica, duas (2) demãos</t>
  </si>
  <si>
    <t>ED-50174</t>
  </si>
  <si>
    <t>Vigia diurno com encargos complementares</t>
  </si>
  <si>
    <t>100289</t>
  </si>
  <si>
    <t>Vigia</t>
  </si>
  <si>
    <t>14.3.1</t>
  </si>
  <si>
    <t>14.3.2</t>
  </si>
  <si>
    <t>LOCAL:   RUA OLAVO BILAC, 266 - ITAJUBÁ/MG</t>
  </si>
  <si>
    <t>CLIENTE:   TRIBUNAL REGIONAL DO TRABALHO - 3ª REGIÃO</t>
  </si>
  <si>
    <t>DESCRIÇÃO:   SERVIÇOS DE ENGENHARIA PARA RECUPERAÇÃO ESTRUTURAL E RECONSTITUIÇÃO DO TÉRREO DA SEDE DA VARA DA JUSTIÇA DO TRABALHO DE ITAJUBÁ - MG - Eng.º MARCO TÚLIO FLEURY DE CARVALHO CREA 24.991/S</t>
  </si>
  <si>
    <t>PROPOSTA: DESCONTO A SER APLICADO NO BDI: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</si>
</sst>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R$ &quot;* #,##0.00_);_(&quot;R$ &quot;* \(#,##0.00\);_(&quot;R$ &quot;* &quot;-&quot;??_);_(@_)"/>
    <numFmt numFmtId="165" formatCode="#,##0.0000"/>
  </numFmts>
  <fonts count="15">
    <font>
      <sz val="11"/>
      <color theme="1"/>
      <name val="Calibri"/>
      <family val="2"/>
      <scheme val="minor"/>
    </font>
    <font>
      <b/>
      <sz val="11"/>
      <color theme="1"/>
      <name val="Calibri"/>
      <family val="2"/>
      <scheme val="minor"/>
    </font>
    <font>
      <b/>
      <sz val="12"/>
      <color theme="1"/>
      <name val="Calibri"/>
      <family val="2"/>
      <scheme val="minor"/>
    </font>
    <font>
      <sz val="10"/>
      <color theme="1"/>
      <name val="Calibri"/>
      <family val="2"/>
      <scheme val="minor"/>
    </font>
    <font>
      <b/>
      <sz val="11"/>
      <color rgb="FFFF0000"/>
      <name val="Calibri"/>
      <family val="2"/>
      <scheme val="minor"/>
    </font>
    <font>
      <b/>
      <sz val="10"/>
      <color theme="1"/>
      <name val="Calibri"/>
      <family val="2"/>
      <scheme val="minor"/>
    </font>
    <font>
      <sz val="10"/>
      <color rgb="FFFF0000"/>
      <name val="Calibri"/>
      <family val="2"/>
      <scheme val="minor"/>
    </font>
    <font>
      <sz val="10"/>
      <name val="Calibri"/>
      <family val="2"/>
      <scheme val="minor"/>
    </font>
    <font>
      <b/>
      <sz val="6"/>
      <color rgb="FF000000"/>
      <name val="Arial"/>
      <family val="2"/>
    </font>
    <font>
      <sz val="10"/>
      <color rgb="FF000000"/>
      <name val="Calibri"/>
      <family val="2"/>
      <scheme val="minor"/>
    </font>
    <font>
      <b/>
      <sz val="10"/>
      <name val="Calibri"/>
      <family val="2"/>
      <scheme val="minor"/>
    </font>
    <font>
      <b/>
      <sz val="6"/>
      <color rgb="FFFF0000"/>
      <name val="Arial"/>
      <family val="2"/>
    </font>
    <font>
      <b/>
      <sz val="10"/>
      <color rgb="FFFF0000"/>
      <name val="Calibri"/>
      <family val="2"/>
      <scheme val="minor"/>
    </font>
    <font>
      <sz val="10"/>
      <name val="Calibri"/>
      <family val="2"/>
    </font>
    <font>
      <sz val="10"/>
      <name val="Calibri "/>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top/>
      <bottom style="thin">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hair">
        <color auto="1"/>
      </bottom>
      <diagonal/>
    </border>
    <border>
      <left/>
      <right style="thin">
        <color indexed="64"/>
      </right>
      <top/>
      <bottom style="hair">
        <color indexed="64"/>
      </bottom>
      <diagonal/>
    </border>
    <border>
      <left/>
      <right style="thin">
        <color indexed="64"/>
      </right>
      <top style="hair">
        <color auto="1"/>
      </top>
      <bottom style="hair">
        <color auto="1"/>
      </bottom>
      <diagonal/>
    </border>
    <border>
      <left/>
      <right style="thin">
        <color indexed="64"/>
      </right>
      <top style="hair">
        <color indexed="64"/>
      </top>
      <bottom/>
      <diagonal/>
    </border>
    <border>
      <left style="thin">
        <color auto="1"/>
      </left>
      <right/>
      <top/>
      <bottom/>
      <diagonal/>
    </border>
    <border>
      <left style="thin">
        <color rgb="FF000000"/>
      </left>
      <right style="thin">
        <color rgb="FF000000"/>
      </right>
      <top style="hair">
        <color indexed="64"/>
      </top>
      <bottom style="hair">
        <color indexed="64"/>
      </bottom>
      <diagonal/>
    </border>
    <border>
      <left style="thin">
        <color indexed="64"/>
      </left>
      <right style="thin">
        <color rgb="FF000000"/>
      </right>
      <top style="hair">
        <color indexed="64"/>
      </top>
      <bottom style="hair">
        <color indexed="64"/>
      </bottom>
      <diagonal/>
    </border>
    <border>
      <left style="thin">
        <color indexed="64"/>
      </left>
      <right style="thin">
        <color rgb="FF000000"/>
      </right>
      <top/>
      <bottom style="hair">
        <color indexed="64"/>
      </bottom>
      <diagonal/>
    </border>
    <border>
      <left style="thin">
        <color rgb="FF000000"/>
      </left>
      <right style="thin">
        <color rgb="FF000000"/>
      </right>
      <top/>
      <bottom style="hair">
        <color indexed="64"/>
      </bottom>
      <diagonal/>
    </border>
    <border>
      <left style="thin">
        <color rgb="FF000000"/>
      </left>
      <right style="thin">
        <color indexed="64"/>
      </right>
      <top style="hair">
        <color indexed="64"/>
      </top>
      <bottom style="hair">
        <color indexed="64"/>
      </bottom>
      <diagonal/>
    </border>
    <border>
      <left style="thin">
        <color rgb="FF000000"/>
      </left>
      <right style="thin">
        <color rgb="FF000000"/>
      </right>
      <top style="hair">
        <color rgb="FF000000"/>
      </top>
      <bottom style="hair">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auto="1"/>
      </right>
      <top/>
      <bottom/>
      <diagonal/>
    </border>
    <border>
      <left/>
      <right style="thin">
        <color indexed="64"/>
      </right>
      <top/>
      <bottom/>
      <diagonal/>
    </border>
    <border>
      <left/>
      <right/>
      <top/>
      <bottom style="hair">
        <color indexed="64"/>
      </bottom>
      <diagonal/>
    </border>
  </borders>
  <cellStyleXfs count="1">
    <xf numFmtId="0" fontId="0" fillId="0" borderId="0"/>
  </cellStyleXfs>
  <cellXfs count="211">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2" fontId="0" fillId="0" borderId="0" xfId="0" applyNumberFormat="1" applyAlignment="1">
      <alignment horizontal="center" vertical="center"/>
    </xf>
    <xf numFmtId="0" fontId="0" fillId="0" borderId="0" xfId="0" applyAlignment="1">
      <alignment horizontal="left" vertical="center"/>
    </xf>
    <xf numFmtId="164" fontId="0" fillId="0" borderId="0" xfId="0" applyNumberFormat="1" applyAlignment="1">
      <alignment vertical="center"/>
    </xf>
    <xf numFmtId="164" fontId="3" fillId="0" borderId="5" xfId="0" applyNumberFormat="1" applyFont="1" applyBorder="1" applyAlignment="1">
      <alignment vertical="center"/>
    </xf>
    <xf numFmtId="0" fontId="1" fillId="0" borderId="4" xfId="0" applyFont="1" applyBorder="1" applyAlignment="1">
      <alignment horizontal="center" vertical="center" wrapText="1"/>
    </xf>
    <xf numFmtId="164" fontId="1" fillId="0" borderId="4" xfId="0" applyNumberFormat="1" applyFont="1" applyBorder="1" applyAlignment="1">
      <alignment horizontal="center" wrapText="1"/>
    </xf>
    <xf numFmtId="0" fontId="4" fillId="0" borderId="0" xfId="0" applyFont="1" applyAlignment="1">
      <alignment vertical="center"/>
    </xf>
    <xf numFmtId="164" fontId="1" fillId="0" borderId="4" xfId="0" applyNumberFormat="1" applyFont="1" applyBorder="1" applyAlignment="1">
      <alignment horizontal="center" vertical="center"/>
    </xf>
    <xf numFmtId="164" fontId="3" fillId="0" borderId="5" xfId="0" applyNumberFormat="1" applyFont="1" applyBorder="1" applyAlignment="1">
      <alignment horizontal="center" vertical="center"/>
    </xf>
    <xf numFmtId="164" fontId="3" fillId="0" borderId="5" xfId="0" applyNumberFormat="1" applyFont="1" applyBorder="1" applyAlignment="1">
      <alignment horizontal="center" vertical="center" wrapText="1"/>
    </xf>
    <xf numFmtId="0" fontId="5" fillId="0" borderId="11" xfId="0" applyFont="1" applyBorder="1" applyAlignment="1">
      <alignment horizontal="center" vertical="center"/>
    </xf>
    <xf numFmtId="0" fontId="3" fillId="0" borderId="11" xfId="0" applyFont="1" applyBorder="1" applyAlignment="1">
      <alignment horizontal="center" vertical="center" wrapText="1"/>
    </xf>
    <xf numFmtId="2" fontId="3" fillId="0" borderId="11" xfId="0" applyNumberFormat="1" applyFont="1" applyBorder="1" applyAlignment="1">
      <alignment horizontal="center" vertical="center"/>
    </xf>
    <xf numFmtId="164" fontId="3" fillId="0" borderId="11" xfId="0" applyNumberFormat="1" applyFont="1" applyBorder="1" applyAlignment="1">
      <alignment vertical="center"/>
    </xf>
    <xf numFmtId="0" fontId="3" fillId="0" borderId="12" xfId="0" applyFont="1" applyBorder="1" applyAlignment="1">
      <alignment horizontal="center" vertical="center"/>
    </xf>
    <xf numFmtId="164" fontId="7" fillId="0" borderId="10" xfId="0" applyNumberFormat="1" applyFont="1" applyBorder="1" applyAlignment="1">
      <alignment vertical="center"/>
    </xf>
    <xf numFmtId="0" fontId="5" fillId="0" borderId="12" xfId="0" applyFont="1" applyBorder="1" applyAlignment="1">
      <alignment horizontal="center" vertical="center"/>
    </xf>
    <xf numFmtId="0" fontId="5" fillId="0" borderId="12" xfId="0" applyFont="1" applyBorder="1" applyAlignment="1">
      <alignment vertical="center" wrapText="1"/>
    </xf>
    <xf numFmtId="0" fontId="3" fillId="0" borderId="12" xfId="0" applyFont="1" applyBorder="1" applyAlignment="1">
      <alignment horizontal="center" vertical="center" wrapText="1"/>
    </xf>
    <xf numFmtId="164" fontId="6" fillId="0" borderId="12" xfId="0" applyNumberFormat="1" applyFont="1" applyBorder="1" applyAlignment="1">
      <alignment vertical="center"/>
    </xf>
    <xf numFmtId="0" fontId="3" fillId="0" borderId="12" xfId="0" applyFont="1" applyBorder="1" applyAlignment="1">
      <alignment vertical="center" wrapText="1"/>
    </xf>
    <xf numFmtId="164" fontId="7" fillId="0" borderId="12" xfId="0" applyNumberFormat="1" applyFont="1" applyBorder="1" applyAlignment="1">
      <alignment vertical="center"/>
    </xf>
    <xf numFmtId="2" fontId="7" fillId="0" borderId="12" xfId="0" applyNumberFormat="1" applyFont="1" applyBorder="1" applyAlignment="1">
      <alignment horizontal="center" vertical="center"/>
    </xf>
    <xf numFmtId="0" fontId="3" fillId="0" borderId="12" xfId="0" quotePrefix="1"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12" xfId="0" applyFont="1" applyBorder="1" applyAlignment="1">
      <alignment horizontal="center" vertical="center"/>
    </xf>
    <xf numFmtId="2" fontId="6" fillId="0" borderId="12" xfId="0" applyNumberFormat="1" applyFont="1" applyBorder="1" applyAlignment="1">
      <alignment horizontal="center" vertical="center" wrapText="1"/>
    </xf>
    <xf numFmtId="164" fontId="3" fillId="0" borderId="12" xfId="0" applyNumberFormat="1" applyFont="1" applyBorder="1" applyAlignment="1">
      <alignment vertical="center"/>
    </xf>
    <xf numFmtId="0" fontId="3" fillId="0" borderId="8" xfId="0" applyFont="1" applyBorder="1" applyAlignment="1">
      <alignment vertical="center" wrapText="1"/>
    </xf>
    <xf numFmtId="0" fontId="3" fillId="0" borderId="8" xfId="0" applyFont="1" applyBorder="1" applyAlignment="1">
      <alignment horizontal="center" vertical="center" wrapText="1"/>
    </xf>
    <xf numFmtId="2" fontId="3" fillId="0" borderId="8" xfId="0" applyNumberFormat="1" applyFont="1" applyBorder="1" applyAlignment="1">
      <alignment horizontal="center" vertical="center" wrapText="1"/>
    </xf>
    <xf numFmtId="164" fontId="3" fillId="0" borderId="13" xfId="0" applyNumberFormat="1" applyFont="1" applyBorder="1" applyAlignment="1">
      <alignment vertical="center"/>
    </xf>
    <xf numFmtId="164" fontId="3" fillId="0" borderId="10" xfId="0" applyNumberFormat="1" applyFont="1" applyBorder="1" applyAlignment="1">
      <alignment vertical="center"/>
    </xf>
    <xf numFmtId="0" fontId="1" fillId="0" borderId="6" xfId="0" applyFont="1" applyBorder="1" applyAlignment="1">
      <alignment horizontal="left" vertical="center"/>
    </xf>
    <xf numFmtId="0" fontId="1" fillId="0" borderId="15" xfId="0" applyFont="1" applyBorder="1" applyAlignment="1">
      <alignment horizontal="center" vertical="center"/>
    </xf>
    <xf numFmtId="2" fontId="1" fillId="0" borderId="4" xfId="0" applyNumberFormat="1" applyFont="1" applyBorder="1" applyAlignment="1">
      <alignment horizontal="center" vertical="center" wrapText="1"/>
    </xf>
    <xf numFmtId="164" fontId="7" fillId="0" borderId="5" xfId="0" applyNumberFormat="1" applyFont="1" applyBorder="1" applyAlignment="1">
      <alignment horizontal="center" vertical="center"/>
    </xf>
    <xf numFmtId="0" fontId="7" fillId="0" borderId="12" xfId="0" applyFont="1" applyBorder="1" applyAlignment="1">
      <alignment vertical="center" wrapText="1"/>
    </xf>
    <xf numFmtId="0" fontId="5" fillId="0" borderId="11" xfId="0" applyFont="1" applyBorder="1" applyAlignment="1">
      <alignment vertical="center"/>
    </xf>
    <xf numFmtId="164" fontId="5" fillId="0" borderId="3" xfId="0" applyNumberFormat="1" applyFont="1" applyBorder="1" applyAlignment="1">
      <alignment horizontal="center" vertical="center"/>
    </xf>
    <xf numFmtId="164" fontId="3" fillId="0" borderId="17" xfId="0" applyNumberFormat="1" applyFont="1" applyBorder="1" applyAlignment="1">
      <alignment vertical="center"/>
    </xf>
    <xf numFmtId="164" fontId="3" fillId="0" borderId="18" xfId="0" applyNumberFormat="1" applyFont="1" applyBorder="1" applyAlignment="1">
      <alignment vertical="center"/>
    </xf>
    <xf numFmtId="164" fontId="7" fillId="0" borderId="18" xfId="0" applyNumberFormat="1" applyFont="1" applyBorder="1" applyAlignment="1">
      <alignment vertical="center"/>
    </xf>
    <xf numFmtId="164" fontId="6" fillId="0" borderId="19" xfId="0" applyNumberFormat="1" applyFont="1" applyBorder="1" applyAlignment="1">
      <alignment vertical="center"/>
    </xf>
    <xf numFmtId="164" fontId="7" fillId="0" borderId="19" xfId="0" applyNumberFormat="1" applyFont="1" applyBorder="1" applyAlignment="1">
      <alignment vertical="center"/>
    </xf>
    <xf numFmtId="164" fontId="7" fillId="0" borderId="8" xfId="0" applyNumberFormat="1" applyFont="1" applyBorder="1" applyAlignment="1">
      <alignment vertical="center"/>
    </xf>
    <xf numFmtId="164" fontId="3" fillId="0" borderId="20" xfId="0" applyNumberFormat="1" applyFont="1" applyBorder="1" applyAlignment="1">
      <alignment vertical="center"/>
    </xf>
    <xf numFmtId="0" fontId="1" fillId="0" borderId="0" xfId="0" applyFont="1" applyAlignment="1">
      <alignment vertical="center"/>
    </xf>
    <xf numFmtId="164" fontId="1" fillId="0" borderId="0" xfId="0" applyNumberFormat="1" applyFont="1" applyAlignment="1">
      <alignment vertical="center"/>
    </xf>
    <xf numFmtId="10" fontId="0" fillId="0" borderId="0" xfId="0" applyNumberFormat="1" applyAlignment="1">
      <alignment vertical="center"/>
    </xf>
    <xf numFmtId="0" fontId="1" fillId="0" borderId="3" xfId="0" applyFont="1" applyBorder="1" applyAlignment="1">
      <alignment vertical="center"/>
    </xf>
    <xf numFmtId="0" fontId="1" fillId="0" borderId="15" xfId="0" applyFont="1" applyBorder="1" applyAlignment="1">
      <alignment horizontal="left" vertical="center"/>
    </xf>
    <xf numFmtId="0" fontId="1" fillId="0" borderId="2" xfId="0" applyFont="1" applyBorder="1" applyAlignment="1">
      <alignment vertical="center" wrapText="1"/>
    </xf>
    <xf numFmtId="0" fontId="1" fillId="0" borderId="3" xfId="0" applyFont="1" applyBorder="1" applyAlignment="1">
      <alignment vertical="center" wrapText="1"/>
    </xf>
    <xf numFmtId="17" fontId="5" fillId="0" borderId="2" xfId="0" quotePrefix="1" applyNumberFormat="1" applyFont="1" applyBorder="1" applyAlignment="1">
      <alignment vertical="center" wrapText="1"/>
    </xf>
    <xf numFmtId="0" fontId="5" fillId="0" borderId="2" xfId="0" applyFont="1" applyBorder="1" applyAlignment="1">
      <alignment horizontal="center" vertical="center" wrapText="1"/>
    </xf>
    <xf numFmtId="10" fontId="1" fillId="0" borderId="3" xfId="0" applyNumberFormat="1" applyFont="1" applyBorder="1" applyAlignment="1">
      <alignment horizontal="center" vertical="center" wrapText="1"/>
    </xf>
    <xf numFmtId="0" fontId="5" fillId="0" borderId="2" xfId="0" quotePrefix="1" applyFont="1" applyBorder="1" applyAlignment="1">
      <alignment vertical="center" wrapText="1"/>
    </xf>
    <xf numFmtId="10" fontId="1" fillId="0" borderId="3" xfId="0" applyNumberFormat="1" applyFont="1" applyBorder="1" applyAlignment="1">
      <alignment horizontal="center" vertical="center"/>
    </xf>
    <xf numFmtId="0" fontId="5" fillId="0" borderId="15" xfId="0" applyFont="1" applyBorder="1" applyAlignment="1">
      <alignment horizontal="center" vertical="center"/>
    </xf>
    <xf numFmtId="0" fontId="1" fillId="0" borderId="0" xfId="0" applyFont="1" applyAlignment="1">
      <alignment horizontal="center" vertical="center"/>
    </xf>
    <xf numFmtId="49" fontId="3" fillId="0" borderId="5" xfId="0" applyNumberFormat="1" applyFont="1" applyBorder="1" applyAlignment="1">
      <alignment horizontal="center" vertical="center"/>
    </xf>
    <xf numFmtId="49" fontId="3" fillId="0" borderId="5" xfId="0" applyNumberFormat="1" applyFont="1" applyBorder="1" applyAlignment="1">
      <alignment horizontal="center" vertical="center" wrapText="1"/>
    </xf>
    <xf numFmtId="49" fontId="3" fillId="0" borderId="5" xfId="0" applyNumberFormat="1" applyFont="1" applyBorder="1" applyAlignment="1">
      <alignment vertical="center"/>
    </xf>
    <xf numFmtId="0" fontId="3" fillId="0" borderId="13" xfId="0" applyFont="1" applyBorder="1" applyAlignment="1">
      <alignment horizontal="center" vertical="center"/>
    </xf>
    <xf numFmtId="2" fontId="7" fillId="0" borderId="8" xfId="0" applyNumberFormat="1" applyFont="1" applyBorder="1" applyAlignment="1">
      <alignment horizontal="center" vertical="center" wrapText="1"/>
    </xf>
    <xf numFmtId="49" fontId="3" fillId="0" borderId="12" xfId="0" applyNumberFormat="1" applyFont="1" applyBorder="1" applyAlignment="1">
      <alignment horizontal="center" vertical="center"/>
    </xf>
    <xf numFmtId="0" fontId="8" fillId="0" borderId="22" xfId="0" applyFont="1" applyBorder="1" applyAlignment="1" applyProtection="1">
      <alignment vertical="center" wrapText="1"/>
      <protection locked="0"/>
    </xf>
    <xf numFmtId="0" fontId="9" fillId="0" borderId="23" xfId="0" applyFont="1" applyBorder="1" applyAlignment="1">
      <alignment horizontal="center" vertical="center" wrapText="1"/>
    </xf>
    <xf numFmtId="0" fontId="9" fillId="0" borderId="22" xfId="0" applyFont="1" applyBorder="1" applyAlignment="1">
      <alignment horizontal="justify" vertical="center" wrapText="1"/>
    </xf>
    <xf numFmtId="0" fontId="9" fillId="0" borderId="22" xfId="0" applyFont="1" applyBorder="1" applyAlignment="1">
      <alignment horizontal="center" vertical="center" wrapText="1"/>
    </xf>
    <xf numFmtId="4" fontId="9" fillId="0" borderId="22" xfId="0" applyNumberFormat="1" applyFont="1" applyBorder="1" applyAlignment="1">
      <alignment horizontal="right" vertical="center" wrapText="1"/>
    </xf>
    <xf numFmtId="0" fontId="7" fillId="0" borderId="22" xfId="0" applyFont="1" applyBorder="1" applyAlignment="1">
      <alignment horizontal="justify" vertical="center" wrapText="1"/>
    </xf>
    <xf numFmtId="0" fontId="10" fillId="0" borderId="22" xfId="0" applyFont="1" applyBorder="1" applyAlignment="1">
      <alignment vertical="center" wrapText="1"/>
    </xf>
    <xf numFmtId="0" fontId="7" fillId="0" borderId="23" xfId="0" applyFont="1" applyBorder="1" applyAlignment="1">
      <alignment horizontal="center" vertical="center" wrapText="1"/>
    </xf>
    <xf numFmtId="4" fontId="7" fillId="0" borderId="22" xfId="0" applyNumberFormat="1" applyFont="1" applyBorder="1" applyAlignment="1">
      <alignment horizontal="right" vertical="center" wrapText="1"/>
    </xf>
    <xf numFmtId="0" fontId="5" fillId="0" borderId="2" xfId="0" applyFont="1" applyBorder="1" applyAlignment="1">
      <alignment horizontal="center" vertical="center"/>
    </xf>
    <xf numFmtId="0" fontId="1" fillId="0" borderId="2" xfId="0" applyFont="1" applyBorder="1" applyAlignment="1">
      <alignment vertical="center"/>
    </xf>
    <xf numFmtId="0" fontId="9" fillId="0" borderId="23" xfId="0" quotePrefix="1" applyFont="1" applyBorder="1" applyAlignment="1">
      <alignment horizontal="center" vertical="center" wrapText="1"/>
    </xf>
    <xf numFmtId="0" fontId="9" fillId="0" borderId="25" xfId="0" applyFont="1" applyBorder="1" applyAlignment="1">
      <alignment horizontal="justify" vertical="center" wrapText="1"/>
    </xf>
    <xf numFmtId="0" fontId="9" fillId="0" borderId="25" xfId="0" applyFont="1" applyBorder="1" applyAlignment="1">
      <alignment horizontal="center" vertical="center" wrapText="1"/>
    </xf>
    <xf numFmtId="4" fontId="9" fillId="0" borderId="25" xfId="0" applyNumberFormat="1" applyFont="1" applyBorder="1" applyAlignment="1">
      <alignment horizontal="right" vertical="center" wrapText="1"/>
    </xf>
    <xf numFmtId="4" fontId="9" fillId="0" borderId="26" xfId="0" applyNumberFormat="1" applyFont="1" applyBorder="1" applyAlignment="1">
      <alignment horizontal="right" vertical="center" wrapText="1"/>
    </xf>
    <xf numFmtId="0" fontId="7" fillId="2" borderId="22" xfId="0" applyFont="1" applyFill="1" applyBorder="1" applyAlignment="1">
      <alignment horizontal="justify" vertical="center" wrapText="1"/>
    </xf>
    <xf numFmtId="0" fontId="9" fillId="2" borderId="22" xfId="0" applyFont="1" applyFill="1" applyBorder="1" applyAlignment="1">
      <alignment horizontal="justify" vertical="center" wrapText="1"/>
    </xf>
    <xf numFmtId="4" fontId="7" fillId="0" borderId="22" xfId="0" applyNumberFormat="1" applyFont="1" applyBorder="1" applyAlignment="1">
      <alignment horizontal="center" vertical="center" wrapText="1"/>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2" xfId="0" applyFont="1" applyBorder="1" applyAlignment="1">
      <alignment horizontal="center" vertical="center"/>
    </xf>
    <xf numFmtId="10" fontId="1" fillId="0" borderId="16" xfId="0" applyNumberFormat="1" applyFont="1" applyBorder="1" applyAlignment="1">
      <alignment horizontal="center" vertical="center" wrapText="1"/>
    </xf>
    <xf numFmtId="0" fontId="1" fillId="0" borderId="1" xfId="0" applyFont="1" applyBorder="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2" fontId="6" fillId="0" borderId="12" xfId="0" applyNumberFormat="1" applyFont="1" applyBorder="1" applyAlignment="1">
      <alignment horizontal="center" vertical="center"/>
    </xf>
    <xf numFmtId="0" fontId="11" fillId="0" borderId="22" xfId="0" applyFont="1" applyBorder="1" applyAlignment="1" applyProtection="1">
      <alignment vertical="center" wrapText="1"/>
      <protection locked="0"/>
    </xf>
    <xf numFmtId="2" fontId="7" fillId="0" borderId="10" xfId="0" applyNumberFormat="1" applyFont="1" applyBorder="1" applyAlignment="1">
      <alignment horizontal="center" vertical="center"/>
    </xf>
    <xf numFmtId="0" fontId="7" fillId="0" borderId="10" xfId="0" applyFont="1" applyBorder="1" applyAlignment="1">
      <alignment horizontal="center" vertical="center"/>
    </xf>
    <xf numFmtId="0" fontId="7" fillId="0" borderId="10" xfId="0" applyFont="1" applyBorder="1" applyAlignment="1">
      <alignment vertical="center"/>
    </xf>
    <xf numFmtId="164" fontId="7" fillId="0" borderId="14" xfId="0" applyNumberFormat="1" applyFont="1" applyBorder="1" applyAlignment="1">
      <alignment horizontal="center" vertical="center"/>
    </xf>
    <xf numFmtId="0" fontId="7" fillId="0" borderId="10" xfId="0" applyFont="1" applyBorder="1" applyAlignment="1">
      <alignment horizontal="center" vertical="center" wrapText="1"/>
    </xf>
    <xf numFmtId="0" fontId="7" fillId="0" borderId="10" xfId="0" applyFont="1" applyBorder="1" applyAlignment="1">
      <alignment vertical="center" wrapText="1"/>
    </xf>
    <xf numFmtId="0" fontId="7" fillId="0" borderId="10" xfId="0" quotePrefix="1" applyFont="1" applyBorder="1" applyAlignment="1">
      <alignment horizontal="center" vertical="center"/>
    </xf>
    <xf numFmtId="0" fontId="10" fillId="0" borderId="12" xfId="0" applyFont="1" applyBorder="1" applyAlignment="1">
      <alignment vertical="center" wrapText="1"/>
    </xf>
    <xf numFmtId="0" fontId="7" fillId="0" borderId="12" xfId="0" applyFont="1" applyBorder="1" applyAlignment="1">
      <alignment horizontal="center" vertical="center" wrapText="1"/>
    </xf>
    <xf numFmtId="164" fontId="7" fillId="0" borderId="5" xfId="0" applyNumberFormat="1" applyFont="1" applyBorder="1" applyAlignment="1">
      <alignment horizontal="center" vertical="center" wrapText="1"/>
    </xf>
    <xf numFmtId="0" fontId="7" fillId="0" borderId="12" xfId="0" quotePrefix="1" applyFont="1" applyBorder="1" applyAlignment="1">
      <alignment horizontal="center" vertical="center" wrapText="1"/>
    </xf>
    <xf numFmtId="49" fontId="7" fillId="0" borderId="5" xfId="0" applyNumberFormat="1" applyFont="1" applyBorder="1" applyAlignment="1">
      <alignment horizontal="center" vertical="center" wrapText="1"/>
    </xf>
    <xf numFmtId="0" fontId="10" fillId="0" borderId="12" xfId="0" applyFont="1" applyBorder="1" applyAlignment="1">
      <alignment horizontal="left" vertical="center" wrapText="1"/>
    </xf>
    <xf numFmtId="164" fontId="6" fillId="0" borderId="5" xfId="0" applyNumberFormat="1" applyFont="1" applyBorder="1" applyAlignment="1">
      <alignment horizontal="center" vertical="center"/>
    </xf>
    <xf numFmtId="0" fontId="12" fillId="0" borderId="12" xfId="0" applyFont="1" applyBorder="1" applyAlignment="1">
      <alignment horizontal="center" vertical="center"/>
    </xf>
    <xf numFmtId="164" fontId="6" fillId="0" borderId="5" xfId="0" applyNumberFormat="1" applyFont="1" applyBorder="1" applyAlignment="1">
      <alignment vertical="center"/>
    </xf>
    <xf numFmtId="0" fontId="6" fillId="0" borderId="12" xfId="0" applyFont="1" applyBorder="1" applyAlignment="1">
      <alignment horizontal="center" vertical="center" wrapText="1"/>
    </xf>
    <xf numFmtId="49" fontId="6" fillId="0" borderId="5" xfId="0" applyNumberFormat="1" applyFont="1" applyBorder="1" applyAlignment="1">
      <alignment horizontal="center" vertical="center"/>
    </xf>
    <xf numFmtId="49" fontId="6" fillId="0" borderId="5" xfId="0" applyNumberFormat="1" applyFont="1" applyBorder="1" applyAlignment="1">
      <alignment vertical="center"/>
    </xf>
    <xf numFmtId="4" fontId="7" fillId="0" borderId="12" xfId="0" applyNumberFormat="1" applyFont="1" applyBorder="1" applyAlignment="1">
      <alignment horizontal="center" vertical="center" wrapText="1"/>
    </xf>
    <xf numFmtId="164" fontId="7" fillId="0" borderId="5" xfId="0" quotePrefix="1" applyNumberFormat="1" applyFont="1" applyBorder="1" applyAlignment="1">
      <alignment horizontal="center" vertical="center"/>
    </xf>
    <xf numFmtId="49" fontId="7" fillId="0" borderId="5" xfId="0" quotePrefix="1" applyNumberFormat="1" applyFont="1" applyBorder="1" applyAlignment="1">
      <alignment horizontal="center" vertical="center"/>
    </xf>
    <xf numFmtId="49" fontId="7" fillId="0" borderId="5" xfId="0" applyNumberFormat="1" applyFont="1" applyBorder="1" applyAlignment="1">
      <alignment horizontal="center" vertical="center"/>
    </xf>
    <xf numFmtId="0" fontId="7" fillId="0" borderId="9" xfId="0" applyFont="1" applyBorder="1" applyAlignment="1">
      <alignment horizontal="left" vertical="center" wrapText="1"/>
    </xf>
    <xf numFmtId="0" fontId="13" fillId="0" borderId="12" xfId="0" applyFont="1" applyBorder="1" applyAlignment="1">
      <alignment horizontal="left" vertical="center" wrapText="1"/>
    </xf>
    <xf numFmtId="164" fontId="7" fillId="0" borderId="19" xfId="0" applyNumberFormat="1" applyFont="1" applyBorder="1" applyAlignment="1">
      <alignment horizontal="center" vertical="center"/>
    </xf>
    <xf numFmtId="164" fontId="7" fillId="0" borderId="19" xfId="0" applyNumberFormat="1" applyFont="1" applyBorder="1" applyAlignment="1">
      <alignment horizontal="center" vertical="center" wrapText="1"/>
    </xf>
    <xf numFmtId="0" fontId="7" fillId="0" borderId="12" xfId="0" applyFont="1" applyBorder="1" applyAlignment="1">
      <alignment horizontal="left" vertical="top" wrapText="1"/>
    </xf>
    <xf numFmtId="0" fontId="14" fillId="0" borderId="12" xfId="0" applyFont="1" applyBorder="1" applyAlignment="1">
      <alignment horizontal="left" wrapText="1"/>
    </xf>
    <xf numFmtId="0" fontId="7" fillId="0" borderId="12" xfId="0" applyFont="1" applyBorder="1" applyAlignment="1">
      <alignment horizontal="left" wrapText="1"/>
    </xf>
    <xf numFmtId="0" fontId="7" fillId="0" borderId="8" xfId="0" applyFont="1" applyBorder="1" applyAlignment="1">
      <alignment horizontal="left" wrapText="1"/>
    </xf>
    <xf numFmtId="0" fontId="7" fillId="0" borderId="10" xfId="0" applyFont="1" applyBorder="1" applyAlignment="1">
      <alignment horizontal="left" wrapText="1"/>
    </xf>
    <xf numFmtId="0" fontId="7" fillId="0" borderId="9" xfId="0" applyFont="1" applyBorder="1" applyAlignment="1">
      <alignment horizontal="left" wrapText="1"/>
    </xf>
    <xf numFmtId="0" fontId="7" fillId="0" borderId="12" xfId="0" applyFont="1" applyBorder="1" applyAlignment="1">
      <alignment horizontal="left" vertical="center" wrapText="1"/>
    </xf>
    <xf numFmtId="0" fontId="13" fillId="0" borderId="12" xfId="0" applyFont="1" applyBorder="1" applyAlignment="1">
      <alignment horizontal="left" wrapText="1"/>
    </xf>
    <xf numFmtId="0" fontId="10" fillId="0" borderId="8" xfId="0" applyFont="1" applyBorder="1" applyAlignment="1">
      <alignment vertical="center" wrapText="1"/>
    </xf>
    <xf numFmtId="0" fontId="7" fillId="0" borderId="8" xfId="0" applyFont="1" applyBorder="1" applyAlignment="1">
      <alignment horizontal="left" vertical="top" wrapText="1"/>
    </xf>
    <xf numFmtId="0" fontId="7" fillId="0" borderId="10" xfId="0" applyFont="1" applyBorder="1" applyAlignment="1">
      <alignment horizontal="left" vertical="center" wrapText="1"/>
    </xf>
    <xf numFmtId="49" fontId="7" fillId="0" borderId="7" xfId="0" applyNumberFormat="1" applyFont="1" applyBorder="1" applyAlignment="1">
      <alignment horizontal="center" vertical="center"/>
    </xf>
    <xf numFmtId="164" fontId="7" fillId="0" borderId="7" xfId="0" applyNumberFormat="1" applyFont="1" applyBorder="1" applyAlignment="1">
      <alignment horizontal="center" vertical="center"/>
    </xf>
    <xf numFmtId="0" fontId="10" fillId="0" borderId="9" xfId="0" applyFont="1" applyBorder="1" applyAlignment="1">
      <alignment vertical="center" wrapText="1"/>
    </xf>
    <xf numFmtId="0" fontId="7" fillId="0" borderId="12" xfId="0" applyFont="1" applyBorder="1" applyAlignment="1">
      <alignment horizontal="left"/>
    </xf>
    <xf numFmtId="0" fontId="7" fillId="0" borderId="12" xfId="0" applyFont="1" applyBorder="1" applyAlignment="1">
      <alignment wrapText="1"/>
    </xf>
    <xf numFmtId="0" fontId="7" fillId="0" borderId="9" xfId="0" applyFont="1" applyBorder="1" applyAlignment="1">
      <alignment horizontal="justify" vertical="center" wrapText="1"/>
    </xf>
    <xf numFmtId="0" fontId="7" fillId="0" borderId="27" xfId="0" applyFont="1" applyBorder="1" applyAlignment="1">
      <alignment horizontal="justify" vertical="center" wrapText="1"/>
    </xf>
    <xf numFmtId="0" fontId="7" fillId="0" borderId="2" xfId="0" applyFont="1" applyBorder="1" applyAlignment="1">
      <alignment horizontal="left" vertical="center" wrapText="1"/>
    </xf>
    <xf numFmtId="0" fontId="7" fillId="0" borderId="28" xfId="0" applyFont="1" applyBorder="1" applyAlignment="1">
      <alignment horizontal="justify" vertical="center" wrapText="1"/>
    </xf>
    <xf numFmtId="0" fontId="7" fillId="2" borderId="29" xfId="0" applyFont="1" applyFill="1" applyBorder="1" applyAlignment="1">
      <alignment horizontal="justify" vertical="center" wrapText="1"/>
    </xf>
    <xf numFmtId="0" fontId="9" fillId="2" borderId="29" xfId="0" applyFont="1" applyFill="1" applyBorder="1" applyAlignment="1">
      <alignment horizontal="justify" vertical="center" wrapText="1"/>
    </xf>
    <xf numFmtId="0" fontId="7" fillId="0" borderId="8" xfId="0" applyFont="1" applyBorder="1" applyAlignment="1">
      <alignment vertical="center" wrapText="1"/>
    </xf>
    <xf numFmtId="0" fontId="5" fillId="0" borderId="10" xfId="0" applyFont="1" applyBorder="1" applyAlignment="1">
      <alignment vertical="center" wrapText="1"/>
    </xf>
    <xf numFmtId="0" fontId="7" fillId="0" borderId="23" xfId="0" applyFont="1" applyBorder="1" applyAlignment="1">
      <alignment horizontal="left" wrapText="1"/>
    </xf>
    <xf numFmtId="0" fontId="7" fillId="0" borderId="24" xfId="0" applyFont="1" applyBorder="1" applyAlignment="1">
      <alignment horizontal="center" vertical="center" wrapText="1"/>
    </xf>
    <xf numFmtId="0" fontId="7" fillId="0" borderId="9" xfId="0" applyFont="1" applyBorder="1" applyAlignment="1">
      <alignment vertical="center" wrapText="1"/>
    </xf>
    <xf numFmtId="0" fontId="7" fillId="0" borderId="4" xfId="0" applyFont="1" applyBorder="1" applyAlignment="1">
      <alignment vertical="center" wrapText="1"/>
    </xf>
    <xf numFmtId="0" fontId="0" fillId="0" borderId="0" xfId="0" applyAlignment="1">
      <alignment horizontal="left" vertical="center" wrapText="1"/>
    </xf>
    <xf numFmtId="10" fontId="1" fillId="0" borderId="15"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0" fontId="0" fillId="0" borderId="0" xfId="0" applyAlignment="1">
      <alignment horizontal="center" vertical="center"/>
    </xf>
    <xf numFmtId="164" fontId="3" fillId="0" borderId="31" xfId="0" applyNumberFormat="1" applyFont="1" applyBorder="1" applyAlignment="1">
      <alignment vertical="center"/>
    </xf>
    <xf numFmtId="0" fontId="1" fillId="0" borderId="21" xfId="0" applyFont="1" applyBorder="1" applyAlignment="1">
      <alignment vertical="center"/>
    </xf>
    <xf numFmtId="0" fontId="1" fillId="0" borderId="30" xfId="0" applyFont="1" applyBorder="1" applyAlignment="1">
      <alignment vertical="center"/>
    </xf>
    <xf numFmtId="0" fontId="1" fillId="0" borderId="0" xfId="0" applyFont="1" applyBorder="1" applyAlignment="1">
      <alignment vertical="center"/>
    </xf>
    <xf numFmtId="0" fontId="1" fillId="0" borderId="6" xfId="0" applyFont="1" applyBorder="1" applyAlignment="1">
      <alignment vertical="center"/>
    </xf>
    <xf numFmtId="0" fontId="1" fillId="0" borderId="16" xfId="0" applyFont="1" applyBorder="1" applyAlignment="1">
      <alignment vertical="center"/>
    </xf>
    <xf numFmtId="0" fontId="1" fillId="0" borderId="15" xfId="0" applyFont="1" applyBorder="1" applyAlignment="1">
      <alignment vertical="center"/>
    </xf>
    <xf numFmtId="0" fontId="3" fillId="2" borderId="10"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0" xfId="0" applyFont="1" applyFill="1" applyBorder="1" applyAlignment="1">
      <alignment vertical="center"/>
    </xf>
    <xf numFmtId="164" fontId="7" fillId="2" borderId="14" xfId="0" applyNumberFormat="1" applyFont="1" applyFill="1" applyBorder="1" applyAlignment="1">
      <alignment horizontal="center" vertical="center"/>
    </xf>
    <xf numFmtId="0" fontId="7" fillId="2" borderId="10" xfId="0" applyFont="1" applyFill="1" applyBorder="1" applyAlignment="1">
      <alignment horizontal="center" vertical="center" wrapText="1"/>
    </xf>
    <xf numFmtId="2" fontId="7" fillId="2" borderId="10" xfId="0" applyNumberFormat="1" applyFont="1" applyFill="1" applyBorder="1" applyAlignment="1">
      <alignment horizontal="center" vertical="center"/>
    </xf>
    <xf numFmtId="164" fontId="7" fillId="2" borderId="10" xfId="0" applyNumberFormat="1" applyFont="1" applyFill="1" applyBorder="1" applyAlignment="1">
      <alignment vertical="center"/>
    </xf>
    <xf numFmtId="164" fontId="3" fillId="2" borderId="10" xfId="0" applyNumberFormat="1" applyFont="1" applyFill="1" applyBorder="1" applyAlignment="1">
      <alignment vertical="center"/>
    </xf>
    <xf numFmtId="164" fontId="3" fillId="2" borderId="18" xfId="0" applyNumberFormat="1" applyFont="1" applyFill="1" applyBorder="1" applyAlignment="1">
      <alignment vertical="center"/>
    </xf>
    <xf numFmtId="0" fontId="7" fillId="2" borderId="12" xfId="0" quotePrefix="1" applyFont="1" applyFill="1" applyBorder="1" applyAlignment="1">
      <alignment horizontal="center" vertical="center" wrapText="1"/>
    </xf>
    <xf numFmtId="2" fontId="7" fillId="2" borderId="12" xfId="0" applyNumberFormat="1" applyFont="1" applyFill="1" applyBorder="1" applyAlignment="1">
      <alignment horizontal="center" vertical="center" wrapText="1"/>
    </xf>
    <xf numFmtId="164" fontId="7" fillId="2" borderId="12" xfId="0" applyNumberFormat="1" applyFont="1" applyFill="1" applyBorder="1" applyAlignment="1">
      <alignment vertical="center"/>
    </xf>
    <xf numFmtId="164" fontId="7" fillId="2" borderId="19" xfId="0" applyNumberFormat="1" applyFont="1" applyFill="1" applyBorder="1" applyAlignment="1">
      <alignment vertical="center"/>
    </xf>
    <xf numFmtId="0" fontId="7" fillId="2" borderId="12" xfId="0" applyFont="1" applyFill="1" applyBorder="1" applyAlignment="1">
      <alignment horizontal="center" vertical="center"/>
    </xf>
    <xf numFmtId="49" fontId="7" fillId="2" borderId="5" xfId="0" applyNumberFormat="1" applyFont="1" applyFill="1" applyBorder="1" applyAlignment="1">
      <alignment horizontal="center" vertical="center" wrapText="1"/>
    </xf>
    <xf numFmtId="0" fontId="7" fillId="2" borderId="12" xfId="0" applyFont="1" applyFill="1" applyBorder="1" applyAlignment="1">
      <alignment vertical="center" wrapText="1"/>
    </xf>
    <xf numFmtId="0" fontId="3" fillId="2" borderId="12" xfId="0" applyFont="1" applyFill="1" applyBorder="1" applyAlignment="1">
      <alignment horizontal="center" vertical="center"/>
    </xf>
    <xf numFmtId="0" fontId="3" fillId="2" borderId="12" xfId="0" applyFont="1" applyFill="1" applyBorder="1" applyAlignment="1">
      <alignment vertical="center" wrapText="1"/>
    </xf>
    <xf numFmtId="164" fontId="7" fillId="2" borderId="19" xfId="0" applyNumberFormat="1" applyFont="1" applyFill="1" applyBorder="1" applyAlignment="1">
      <alignment horizontal="center" vertical="center"/>
    </xf>
    <xf numFmtId="0" fontId="7" fillId="2" borderId="12" xfId="0" applyFont="1" applyFill="1" applyBorder="1" applyAlignment="1">
      <alignment horizontal="center" vertical="center" wrapText="1"/>
    </xf>
    <xf numFmtId="0" fontId="7" fillId="2" borderId="12" xfId="0" applyFont="1" applyFill="1" applyBorder="1" applyAlignment="1">
      <alignment horizontal="left" vertical="center" wrapText="1"/>
    </xf>
    <xf numFmtId="164" fontId="7" fillId="2" borderId="5" xfId="0" applyNumberFormat="1" applyFont="1" applyFill="1" applyBorder="1" applyAlignment="1">
      <alignment horizontal="center" vertical="center" wrapText="1"/>
    </xf>
    <xf numFmtId="49" fontId="7" fillId="2" borderId="5" xfId="0" applyNumberFormat="1" applyFont="1" applyFill="1" applyBorder="1" applyAlignment="1">
      <alignment horizontal="center" vertical="center"/>
    </xf>
    <xf numFmtId="0" fontId="7" fillId="2" borderId="12" xfId="0" applyFont="1" applyFill="1" applyBorder="1" applyAlignment="1">
      <alignment wrapText="1"/>
    </xf>
    <xf numFmtId="164" fontId="7" fillId="2" borderId="5" xfId="0" applyNumberFormat="1" applyFont="1" applyFill="1" applyBorder="1" applyAlignment="1">
      <alignment horizontal="center" vertical="center"/>
    </xf>
    <xf numFmtId="4" fontId="7" fillId="2" borderId="12" xfId="0" applyNumberFormat="1" applyFont="1" applyFill="1" applyBorder="1" applyAlignment="1">
      <alignment horizontal="center" vertical="center" wrapText="1"/>
    </xf>
    <xf numFmtId="165" fontId="5" fillId="0" borderId="17" xfId="0" applyNumberFormat="1" applyFont="1" applyBorder="1" applyAlignment="1">
      <alignment vertical="center"/>
    </xf>
    <xf numFmtId="0" fontId="5" fillId="0" borderId="6" xfId="0" applyFont="1" applyBorder="1" applyAlignment="1">
      <alignment horizontal="center" vertical="center"/>
    </xf>
    <xf numFmtId="0" fontId="5" fillId="0" borderId="15"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164" fontId="5" fillId="0" borderId="1" xfId="0" applyNumberFormat="1" applyFont="1" applyBorder="1" applyAlignment="1">
      <alignment horizontal="center" vertical="center"/>
    </xf>
    <xf numFmtId="164" fontId="5" fillId="0" borderId="3" xfId="0" applyNumberFormat="1" applyFont="1" applyBorder="1" applyAlignment="1">
      <alignment horizontal="center" vertical="center"/>
    </xf>
    <xf numFmtId="164" fontId="7" fillId="0" borderId="8" xfId="0" applyNumberFormat="1" applyFont="1" applyBorder="1" applyAlignment="1">
      <alignment horizontal="center" vertical="center" wrapText="1"/>
    </xf>
    <xf numFmtId="164" fontId="7" fillId="0" borderId="9" xfId="0" applyNumberFormat="1" applyFont="1" applyBorder="1" applyAlignment="1">
      <alignment horizontal="center" vertical="center" wrapText="1"/>
    </xf>
    <xf numFmtId="164" fontId="7" fillId="0" borderId="10" xfId="0" applyNumberFormat="1" applyFont="1" applyBorder="1" applyAlignment="1">
      <alignment horizontal="center" vertical="center" wrapText="1"/>
    </xf>
    <xf numFmtId="0" fontId="4" fillId="0" borderId="21" xfId="0" applyFont="1" applyBorder="1" applyAlignment="1">
      <alignment horizontal="left" vertical="center" wrapText="1"/>
    </xf>
    <xf numFmtId="0" fontId="4" fillId="0" borderId="0" xfId="0" applyFont="1" applyBorder="1" applyAlignment="1">
      <alignment horizontal="left" vertical="center" wrapText="1"/>
    </xf>
    <xf numFmtId="0" fontId="4" fillId="0" borderId="30" xfId="0" applyFont="1" applyBorder="1" applyAlignment="1">
      <alignment horizontal="left" vertical="center" wrapText="1"/>
    </xf>
    <xf numFmtId="0" fontId="1" fillId="0" borderId="2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30" xfId="0" applyFont="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top" wrapText="1"/>
    </xf>
    <xf numFmtId="0" fontId="1" fillId="0" borderId="1" xfId="0" applyFont="1" applyBorder="1" applyAlignment="1">
      <alignment horizontal="left" vertical="center"/>
    </xf>
    <xf numFmtId="0" fontId="1" fillId="0" borderId="2" xfId="0" applyFont="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8"/>
  <sheetViews>
    <sheetView showGridLines="0" tabSelected="1" view="pageBreakPreview" topLeftCell="A211" zoomScale="71" zoomScaleNormal="100" zoomScaleSheetLayoutView="71" workbookViewId="0">
      <selection activeCell="C7" sqref="C7"/>
    </sheetView>
  </sheetViews>
  <sheetFormatPr defaultColWidth="9.140625" defaultRowHeight="15"/>
  <cols>
    <col min="1" max="1" width="6" style="1" customWidth="1"/>
    <col min="2" max="2" width="11" style="1" bestFit="1" customWidth="1"/>
    <col min="3" max="3" width="75.7109375" style="2" customWidth="1"/>
    <col min="4" max="4" width="12.7109375" style="2" customWidth="1"/>
    <col min="5" max="5" width="12.7109375" style="1" customWidth="1"/>
    <col min="6" max="6" width="12.7109375" style="4" customWidth="1"/>
    <col min="7" max="11" width="15" style="6" customWidth="1"/>
    <col min="12" max="15" width="9.140625" style="2"/>
    <col min="16" max="16" width="70.7109375" style="2" customWidth="1"/>
    <col min="17" max="17" width="19.7109375" style="2" customWidth="1"/>
    <col min="18" max="16384" width="9.140625" style="2"/>
  </cols>
  <sheetData>
    <row r="1" spans="1:12" ht="15.75" customHeight="1">
      <c r="A1" s="201" t="s">
        <v>604</v>
      </c>
      <c r="B1" s="202"/>
      <c r="C1" s="203"/>
      <c r="D1" s="209" t="s">
        <v>172</v>
      </c>
      <c r="E1" s="210"/>
      <c r="F1" s="56"/>
      <c r="G1" s="81"/>
      <c r="H1" s="57" t="s">
        <v>173</v>
      </c>
      <c r="I1" s="95"/>
      <c r="J1" s="96"/>
      <c r="K1" s="57" t="s">
        <v>173</v>
      </c>
    </row>
    <row r="2" spans="1:12" ht="15.75">
      <c r="A2" s="201"/>
      <c r="B2" s="202"/>
      <c r="C2" s="203"/>
      <c r="D2" s="56" t="s">
        <v>160</v>
      </c>
      <c r="E2" s="56"/>
      <c r="F2" s="56" t="s">
        <v>170</v>
      </c>
      <c r="G2" s="81"/>
      <c r="H2" s="54" t="s">
        <v>171</v>
      </c>
      <c r="I2" s="95"/>
      <c r="J2" s="96"/>
      <c r="K2" s="54" t="s">
        <v>171</v>
      </c>
    </row>
    <row r="3" spans="1:12" ht="25.5" customHeight="1">
      <c r="A3" s="204" t="s">
        <v>603</v>
      </c>
      <c r="B3" s="205"/>
      <c r="C3" s="206"/>
      <c r="D3" s="59" t="s">
        <v>174</v>
      </c>
      <c r="E3" s="58"/>
      <c r="F3" s="58" t="s">
        <v>175</v>
      </c>
      <c r="G3" s="81"/>
      <c r="H3" s="60">
        <v>0.85809999999999997</v>
      </c>
      <c r="I3" s="94"/>
      <c r="J3" s="81"/>
      <c r="K3" s="60">
        <v>0.85809999999999997</v>
      </c>
    </row>
    <row r="4" spans="1:12" ht="27" customHeight="1">
      <c r="A4" s="204"/>
      <c r="B4" s="205"/>
      <c r="C4" s="206"/>
      <c r="D4" s="59" t="s">
        <v>176</v>
      </c>
      <c r="E4" s="61"/>
      <c r="F4" s="61" t="s">
        <v>177</v>
      </c>
      <c r="G4" s="81"/>
      <c r="H4" s="60">
        <v>0.85809999999999997</v>
      </c>
      <c r="I4" s="94"/>
      <c r="J4" s="81"/>
      <c r="K4" s="60">
        <v>0.85809999999999997</v>
      </c>
    </row>
    <row r="5" spans="1:12" ht="27" customHeight="1">
      <c r="A5" s="159" t="s">
        <v>601</v>
      </c>
      <c r="B5" s="161"/>
      <c r="C5" s="160"/>
      <c r="D5" s="80" t="s">
        <v>178</v>
      </c>
      <c r="E5" s="58"/>
      <c r="F5" s="58" t="s">
        <v>175</v>
      </c>
      <c r="G5" s="92"/>
      <c r="H5" s="62">
        <v>0.85609999999999997</v>
      </c>
      <c r="I5" s="90"/>
      <c r="J5" s="91"/>
      <c r="K5" s="62">
        <v>0.85609999999999997</v>
      </c>
      <c r="L5" s="64"/>
    </row>
    <row r="6" spans="1:12">
      <c r="A6" s="162" t="s">
        <v>602</v>
      </c>
      <c r="B6" s="164"/>
      <c r="C6" s="163"/>
      <c r="D6" s="63" t="s">
        <v>93</v>
      </c>
      <c r="E6" s="58"/>
      <c r="F6" s="155"/>
      <c r="G6" s="38"/>
      <c r="H6" s="93">
        <v>0.85809999999999997</v>
      </c>
      <c r="I6" s="37"/>
      <c r="J6" s="55"/>
      <c r="K6" s="93">
        <v>0.85809999999999997</v>
      </c>
      <c r="L6" s="64"/>
    </row>
    <row r="7" spans="1:12" ht="30">
      <c r="A7" s="8" t="s">
        <v>0</v>
      </c>
      <c r="B7" s="8" t="s">
        <v>159</v>
      </c>
      <c r="C7" s="8" t="s">
        <v>1</v>
      </c>
      <c r="D7" s="8" t="s">
        <v>160</v>
      </c>
      <c r="E7" s="8" t="s">
        <v>2</v>
      </c>
      <c r="F7" s="39" t="s">
        <v>9</v>
      </c>
      <c r="G7" s="9" t="s">
        <v>8</v>
      </c>
      <c r="H7" s="156" t="s">
        <v>7</v>
      </c>
      <c r="I7" s="11" t="s">
        <v>156</v>
      </c>
      <c r="J7" s="9" t="s">
        <v>157</v>
      </c>
      <c r="K7" s="156" t="s">
        <v>158</v>
      </c>
    </row>
    <row r="8" spans="1:12">
      <c r="A8" s="14">
        <v>1</v>
      </c>
      <c r="B8" s="14"/>
      <c r="C8" s="42" t="s">
        <v>106</v>
      </c>
      <c r="D8" s="42"/>
      <c r="E8" s="15"/>
      <c r="F8" s="16"/>
      <c r="G8" s="17"/>
      <c r="H8" s="17"/>
      <c r="I8" s="191">
        <v>1.2807999999999999</v>
      </c>
      <c r="J8" s="44"/>
      <c r="K8" s="44"/>
    </row>
    <row r="9" spans="1:12">
      <c r="A9" s="165" t="s">
        <v>10</v>
      </c>
      <c r="B9" s="166" t="s">
        <v>162</v>
      </c>
      <c r="C9" s="167" t="s">
        <v>462</v>
      </c>
      <c r="D9" s="168" t="s">
        <v>161</v>
      </c>
      <c r="E9" s="169" t="s">
        <v>101</v>
      </c>
      <c r="F9" s="170">
        <v>0.52</v>
      </c>
      <c r="G9" s="171">
        <f>SUM(H10:H223)</f>
        <v>572610.60094000003</v>
      </c>
      <c r="H9" s="172">
        <f>G9*0.005</f>
        <v>2863.0530047000002</v>
      </c>
      <c r="I9" s="173"/>
      <c r="J9" s="173">
        <f>G9*$I$8</f>
        <v>733399.65768395201</v>
      </c>
      <c r="K9" s="172">
        <f>J9*0.005</f>
        <v>3666.9982884197602</v>
      </c>
    </row>
    <row r="10" spans="1:12" ht="27.75" customHeight="1">
      <c r="A10" s="18" t="s">
        <v>98</v>
      </c>
      <c r="B10" s="102" t="s">
        <v>163</v>
      </c>
      <c r="C10" s="104" t="s">
        <v>453</v>
      </c>
      <c r="D10" s="102" t="s">
        <v>161</v>
      </c>
      <c r="E10" s="103" t="s">
        <v>59</v>
      </c>
      <c r="F10" s="99">
        <v>3</v>
      </c>
      <c r="G10" s="36">
        <v>700.55</v>
      </c>
      <c r="H10" s="36">
        <f>F10*G10</f>
        <v>2101.6499999999996</v>
      </c>
      <c r="I10" s="45"/>
      <c r="J10" s="45">
        <f>G10*$I$8</f>
        <v>897.26443999999992</v>
      </c>
      <c r="K10" s="45">
        <f>F10*J10</f>
        <v>2691.7933199999998</v>
      </c>
    </row>
    <row r="11" spans="1:12" ht="67.5" customHeight="1">
      <c r="A11" s="18" t="s">
        <v>99</v>
      </c>
      <c r="B11" s="40" t="s">
        <v>164</v>
      </c>
      <c r="C11" s="104" t="s">
        <v>455</v>
      </c>
      <c r="D11" s="40" t="s">
        <v>161</v>
      </c>
      <c r="E11" s="100" t="s">
        <v>11</v>
      </c>
      <c r="F11" s="99">
        <v>4</v>
      </c>
      <c r="G11" s="19">
        <v>681.12</v>
      </c>
      <c r="H11" s="19">
        <f>F11*G11</f>
        <v>2724.48</v>
      </c>
      <c r="I11" s="46"/>
      <c r="J11" s="45">
        <f t="shared" ref="J11:J77" si="0">G11*$I$8</f>
        <v>872.37849599999993</v>
      </c>
      <c r="K11" s="45">
        <f t="shared" ref="K11:K77" si="1">F11*J11</f>
        <v>3489.5139839999997</v>
      </c>
    </row>
    <row r="12" spans="1:12" ht="84" customHeight="1">
      <c r="A12" s="18" t="s">
        <v>100</v>
      </c>
      <c r="B12" s="40" t="s">
        <v>165</v>
      </c>
      <c r="C12" s="104" t="s">
        <v>454</v>
      </c>
      <c r="D12" s="40" t="s">
        <v>161</v>
      </c>
      <c r="E12" s="100" t="s">
        <v>11</v>
      </c>
      <c r="F12" s="99">
        <v>4</v>
      </c>
      <c r="G12" s="19">
        <v>788.11</v>
      </c>
      <c r="H12" s="19">
        <f t="shared" ref="H12:H18" si="2">F12*G12</f>
        <v>3152.44</v>
      </c>
      <c r="I12" s="46"/>
      <c r="J12" s="45">
        <f>G12*$I$8</f>
        <v>1009.411288</v>
      </c>
      <c r="K12" s="45">
        <f>F12*J12</f>
        <v>4037.6451520000001</v>
      </c>
    </row>
    <row r="13" spans="1:12" ht="68.25" customHeight="1">
      <c r="A13" s="18" t="s">
        <v>102</v>
      </c>
      <c r="B13" s="40" t="s">
        <v>166</v>
      </c>
      <c r="C13" s="104" t="s">
        <v>456</v>
      </c>
      <c r="D13" s="40" t="s">
        <v>161</v>
      </c>
      <c r="E13" s="100" t="s">
        <v>11</v>
      </c>
      <c r="F13" s="99">
        <v>4</v>
      </c>
      <c r="G13" s="19">
        <v>601.37</v>
      </c>
      <c r="H13" s="19">
        <f t="shared" si="2"/>
        <v>2405.48</v>
      </c>
      <c r="I13" s="46"/>
      <c r="J13" s="45">
        <f t="shared" si="0"/>
        <v>770.23469599999999</v>
      </c>
      <c r="K13" s="45">
        <f t="shared" si="1"/>
        <v>3080.9387839999999</v>
      </c>
    </row>
    <row r="14" spans="1:12">
      <c r="A14" s="18" t="s">
        <v>103</v>
      </c>
      <c r="B14" s="40" t="s">
        <v>167</v>
      </c>
      <c r="C14" s="101" t="s">
        <v>147</v>
      </c>
      <c r="D14" s="40" t="s">
        <v>161</v>
      </c>
      <c r="E14" s="100" t="s">
        <v>59</v>
      </c>
      <c r="F14" s="99">
        <v>1</v>
      </c>
      <c r="G14" s="19">
        <v>312.5</v>
      </c>
      <c r="H14" s="19">
        <f t="shared" si="2"/>
        <v>312.5</v>
      </c>
      <c r="I14" s="46"/>
      <c r="J14" s="45">
        <f t="shared" si="0"/>
        <v>400.25</v>
      </c>
      <c r="K14" s="45">
        <f t="shared" si="1"/>
        <v>400.25</v>
      </c>
    </row>
    <row r="15" spans="1:12">
      <c r="A15" s="18" t="s">
        <v>104</v>
      </c>
      <c r="B15" s="40" t="s">
        <v>168</v>
      </c>
      <c r="C15" s="104" t="s">
        <v>457</v>
      </c>
      <c r="D15" s="40" t="s">
        <v>161</v>
      </c>
      <c r="E15" s="100" t="s">
        <v>59</v>
      </c>
      <c r="F15" s="99">
        <v>1</v>
      </c>
      <c r="G15" s="19">
        <v>1048.81</v>
      </c>
      <c r="H15" s="19">
        <f t="shared" si="2"/>
        <v>1048.81</v>
      </c>
      <c r="I15" s="46"/>
      <c r="J15" s="45">
        <f t="shared" si="0"/>
        <v>1343.315848</v>
      </c>
      <c r="K15" s="45">
        <f t="shared" si="1"/>
        <v>1343.315848</v>
      </c>
    </row>
    <row r="16" spans="1:12">
      <c r="A16" s="18" t="s">
        <v>107</v>
      </c>
      <c r="B16" s="119" t="s">
        <v>461</v>
      </c>
      <c r="C16" s="101" t="s">
        <v>459</v>
      </c>
      <c r="D16" s="40" t="s">
        <v>182</v>
      </c>
      <c r="E16" s="100" t="s">
        <v>452</v>
      </c>
      <c r="F16" s="99">
        <v>53.49</v>
      </c>
      <c r="G16" s="19">
        <v>158</v>
      </c>
      <c r="H16" s="19">
        <f t="shared" si="2"/>
        <v>8451.42</v>
      </c>
      <c r="I16" s="46"/>
      <c r="J16" s="45">
        <f t="shared" si="0"/>
        <v>202.3664</v>
      </c>
      <c r="K16" s="45">
        <f t="shared" si="1"/>
        <v>10824.578735999999</v>
      </c>
    </row>
    <row r="17" spans="1:16" ht="51">
      <c r="A17" s="18" t="s">
        <v>108</v>
      </c>
      <c r="B17" s="40" t="s">
        <v>169</v>
      </c>
      <c r="C17" s="104" t="s">
        <v>458</v>
      </c>
      <c r="D17" s="40" t="s">
        <v>161</v>
      </c>
      <c r="E17" s="100" t="s">
        <v>4</v>
      </c>
      <c r="F17" s="99">
        <v>0.7</v>
      </c>
      <c r="G17" s="19">
        <v>206.42</v>
      </c>
      <c r="H17" s="19">
        <f t="shared" si="2"/>
        <v>144.49399999999997</v>
      </c>
      <c r="I17" s="46"/>
      <c r="J17" s="45">
        <f t="shared" si="0"/>
        <v>264.38273599999997</v>
      </c>
      <c r="K17" s="45">
        <f t="shared" si="1"/>
        <v>185.06791519999996</v>
      </c>
    </row>
    <row r="18" spans="1:16">
      <c r="A18" s="18" t="s">
        <v>109</v>
      </c>
      <c r="B18" s="40" t="s">
        <v>148</v>
      </c>
      <c r="C18" s="101" t="s">
        <v>105</v>
      </c>
      <c r="D18" s="40" t="s">
        <v>148</v>
      </c>
      <c r="E18" s="105" t="s">
        <v>59</v>
      </c>
      <c r="F18" s="99">
        <v>1</v>
      </c>
      <c r="G18" s="19">
        <v>233.94</v>
      </c>
      <c r="H18" s="19">
        <f t="shared" si="2"/>
        <v>233.94</v>
      </c>
      <c r="I18" s="46"/>
      <c r="J18" s="45">
        <f t="shared" si="0"/>
        <v>299.63035199999996</v>
      </c>
      <c r="K18" s="45">
        <f t="shared" si="1"/>
        <v>299.63035199999996</v>
      </c>
    </row>
    <row r="19" spans="1:16" s="3" customFormat="1">
      <c r="A19" s="20">
        <v>2</v>
      </c>
      <c r="B19" s="113"/>
      <c r="C19" s="106" t="s">
        <v>110</v>
      </c>
      <c r="D19" s="114"/>
      <c r="E19" s="115"/>
      <c r="F19" s="97"/>
      <c r="G19" s="23"/>
      <c r="H19" s="23"/>
      <c r="I19" s="47"/>
      <c r="J19" s="45"/>
      <c r="K19" s="47"/>
    </row>
    <row r="20" spans="1:16" s="3" customFormat="1" ht="113.25" customHeight="1">
      <c r="A20" s="18" t="s">
        <v>12</v>
      </c>
      <c r="B20" s="120" t="s">
        <v>589</v>
      </c>
      <c r="C20" s="153" t="s">
        <v>588</v>
      </c>
      <c r="D20" s="40" t="s">
        <v>182</v>
      </c>
      <c r="E20" s="107" t="s">
        <v>6</v>
      </c>
      <c r="F20" s="26">
        <v>30.69</v>
      </c>
      <c r="G20" s="25">
        <v>97.23</v>
      </c>
      <c r="H20" s="25">
        <f t="shared" ref="H20:H30" si="3">F20*G20</f>
        <v>2983.9887000000003</v>
      </c>
      <c r="I20" s="48"/>
      <c r="J20" s="45">
        <f t="shared" si="0"/>
        <v>124.532184</v>
      </c>
      <c r="K20" s="45">
        <f t="shared" si="1"/>
        <v>3821.8927269600003</v>
      </c>
      <c r="L20" s="207"/>
      <c r="M20" s="207"/>
      <c r="N20" s="207"/>
      <c r="O20" s="207"/>
      <c r="P20"/>
    </row>
    <row r="21" spans="1:16" s="3" customFormat="1" ht="33.75" customHeight="1">
      <c r="A21" s="18" t="s">
        <v>13</v>
      </c>
      <c r="B21" s="121" t="s">
        <v>179</v>
      </c>
      <c r="C21" s="41" t="s">
        <v>463</v>
      </c>
      <c r="D21" s="40" t="s">
        <v>182</v>
      </c>
      <c r="E21" s="107" t="s">
        <v>6</v>
      </c>
      <c r="F21" s="26">
        <v>33.71</v>
      </c>
      <c r="G21" s="25">
        <v>42.72</v>
      </c>
      <c r="H21" s="25">
        <f t="shared" si="3"/>
        <v>1440.0912000000001</v>
      </c>
      <c r="I21" s="48"/>
      <c r="J21" s="45">
        <f t="shared" si="0"/>
        <v>54.715775999999998</v>
      </c>
      <c r="K21" s="45">
        <f t="shared" si="1"/>
        <v>1844.4688089599999</v>
      </c>
    </row>
    <row r="22" spans="1:16" s="3" customFormat="1" ht="42.75" customHeight="1">
      <c r="A22" s="18" t="s">
        <v>14</v>
      </c>
      <c r="B22" s="110" t="s">
        <v>180</v>
      </c>
      <c r="C22" s="41" t="s">
        <v>111</v>
      </c>
      <c r="D22" s="108" t="s">
        <v>465</v>
      </c>
      <c r="E22" s="107" t="s">
        <v>4</v>
      </c>
      <c r="F22" s="26">
        <v>41.72</v>
      </c>
      <c r="G22" s="25">
        <v>5.99</v>
      </c>
      <c r="H22" s="25">
        <f t="shared" si="3"/>
        <v>249.90280000000001</v>
      </c>
      <c r="I22" s="48"/>
      <c r="J22" s="45">
        <f t="shared" si="0"/>
        <v>7.6719919999999995</v>
      </c>
      <c r="K22" s="45">
        <f t="shared" si="1"/>
        <v>320.07550623999998</v>
      </c>
      <c r="L22" s="208"/>
      <c r="M22" s="208"/>
      <c r="N22" s="208"/>
      <c r="O22" s="208"/>
    </row>
    <row r="23" spans="1:16" s="3" customFormat="1" ht="66.75" customHeight="1">
      <c r="A23" s="18" t="s">
        <v>15</v>
      </c>
      <c r="B23" s="110" t="s">
        <v>93</v>
      </c>
      <c r="C23" s="41" t="s">
        <v>141</v>
      </c>
      <c r="D23" s="108" t="s">
        <v>464</v>
      </c>
      <c r="E23" s="107" t="s">
        <v>4</v>
      </c>
      <c r="F23" s="26">
        <v>6.5</v>
      </c>
      <c r="G23" s="25">
        <v>19.75</v>
      </c>
      <c r="H23" s="25">
        <f t="shared" si="3"/>
        <v>128.375</v>
      </c>
      <c r="I23" s="48"/>
      <c r="J23" s="45">
        <f t="shared" si="0"/>
        <v>25.2958</v>
      </c>
      <c r="K23" s="45">
        <f t="shared" si="1"/>
        <v>164.42269999999999</v>
      </c>
      <c r="L23" s="208"/>
      <c r="M23" s="208"/>
      <c r="N23" s="208"/>
      <c r="O23" s="208"/>
    </row>
    <row r="24" spans="1:16" s="3" customFormat="1">
      <c r="A24" s="18" t="s">
        <v>23</v>
      </c>
      <c r="B24" s="121" t="s">
        <v>183</v>
      </c>
      <c r="C24" s="41" t="s">
        <v>466</v>
      </c>
      <c r="D24" s="40" t="s">
        <v>182</v>
      </c>
      <c r="E24" s="107" t="s">
        <v>4</v>
      </c>
      <c r="F24" s="26">
        <v>10.5</v>
      </c>
      <c r="G24" s="25">
        <v>7.13</v>
      </c>
      <c r="H24" s="25">
        <f t="shared" si="3"/>
        <v>74.864999999999995</v>
      </c>
      <c r="I24" s="48"/>
      <c r="J24" s="45">
        <f t="shared" si="0"/>
        <v>9.132104</v>
      </c>
      <c r="K24" s="45">
        <f t="shared" si="1"/>
        <v>95.887091999999996</v>
      </c>
    </row>
    <row r="25" spans="1:16" s="3" customFormat="1">
      <c r="A25" s="18" t="s">
        <v>55</v>
      </c>
      <c r="B25" s="121" t="s">
        <v>184</v>
      </c>
      <c r="C25" s="41" t="s">
        <v>467</v>
      </c>
      <c r="D25" s="40" t="s">
        <v>182</v>
      </c>
      <c r="E25" s="107" t="s">
        <v>4</v>
      </c>
      <c r="F25" s="26">
        <v>12</v>
      </c>
      <c r="G25" s="25">
        <v>11.75</v>
      </c>
      <c r="H25" s="25">
        <f t="shared" si="3"/>
        <v>141</v>
      </c>
      <c r="I25" s="48"/>
      <c r="J25" s="45">
        <f t="shared" si="0"/>
        <v>15.049399999999999</v>
      </c>
      <c r="K25" s="45">
        <f t="shared" si="1"/>
        <v>180.59279999999998</v>
      </c>
    </row>
    <row r="26" spans="1:16" s="3" customFormat="1" ht="33.75" customHeight="1">
      <c r="A26" s="18" t="s">
        <v>56</v>
      </c>
      <c r="B26" s="121" t="s">
        <v>185</v>
      </c>
      <c r="C26" s="41" t="s">
        <v>468</v>
      </c>
      <c r="D26" s="40" t="s">
        <v>182</v>
      </c>
      <c r="E26" s="109" t="s">
        <v>4</v>
      </c>
      <c r="F26" s="26">
        <v>31.03</v>
      </c>
      <c r="G26" s="25">
        <v>17.73</v>
      </c>
      <c r="H26" s="25">
        <f t="shared" si="3"/>
        <v>550.16190000000006</v>
      </c>
      <c r="I26" s="48"/>
      <c r="J26" s="45">
        <f t="shared" si="0"/>
        <v>22.708583999999998</v>
      </c>
      <c r="K26" s="45">
        <f t="shared" si="1"/>
        <v>704.64736152</v>
      </c>
    </row>
    <row r="27" spans="1:16" s="3" customFormat="1" ht="30" customHeight="1">
      <c r="A27" s="18" t="s">
        <v>57</v>
      </c>
      <c r="B27" s="121" t="s">
        <v>186</v>
      </c>
      <c r="C27" s="41" t="s">
        <v>469</v>
      </c>
      <c r="D27" s="40" t="s">
        <v>182</v>
      </c>
      <c r="E27" s="109" t="s">
        <v>4</v>
      </c>
      <c r="F27" s="26">
        <v>21.25</v>
      </c>
      <c r="G27" s="25">
        <v>2.54</v>
      </c>
      <c r="H27" s="25">
        <f t="shared" si="3"/>
        <v>53.975000000000001</v>
      </c>
      <c r="I27" s="48"/>
      <c r="J27" s="45">
        <f t="shared" si="0"/>
        <v>3.2532319999999997</v>
      </c>
      <c r="K27" s="45">
        <f t="shared" si="1"/>
        <v>69.131179999999986</v>
      </c>
    </row>
    <row r="28" spans="1:16" s="3" customFormat="1" ht="25.5">
      <c r="A28" s="18" t="s">
        <v>58</v>
      </c>
      <c r="B28" s="110" t="s">
        <v>180</v>
      </c>
      <c r="C28" s="41" t="s">
        <v>142</v>
      </c>
      <c r="D28" s="108" t="s">
        <v>181</v>
      </c>
      <c r="E28" s="107" t="s">
        <v>4</v>
      </c>
      <c r="F28" s="26">
        <v>5.71</v>
      </c>
      <c r="G28" s="25">
        <v>8.77</v>
      </c>
      <c r="H28" s="25">
        <f t="shared" si="3"/>
        <v>50.076699999999995</v>
      </c>
      <c r="I28" s="48"/>
      <c r="J28" s="45">
        <f t="shared" si="0"/>
        <v>11.232615999999998</v>
      </c>
      <c r="K28" s="45">
        <f t="shared" si="1"/>
        <v>64.138237359999991</v>
      </c>
    </row>
    <row r="29" spans="1:16" s="3" customFormat="1" ht="32.25" customHeight="1">
      <c r="A29" s="18" t="s">
        <v>60</v>
      </c>
      <c r="B29" s="110" t="s">
        <v>470</v>
      </c>
      <c r="C29" s="41" t="s">
        <v>471</v>
      </c>
      <c r="D29" s="108" t="s">
        <v>161</v>
      </c>
      <c r="E29" s="107" t="s">
        <v>6</v>
      </c>
      <c r="F29" s="26">
        <v>124.08</v>
      </c>
      <c r="G29" s="25">
        <v>19.170000000000002</v>
      </c>
      <c r="H29" s="25">
        <f t="shared" si="3"/>
        <v>2378.6136000000001</v>
      </c>
      <c r="I29" s="48"/>
      <c r="J29" s="45">
        <f t="shared" si="0"/>
        <v>24.552936000000003</v>
      </c>
      <c r="K29" s="45">
        <f t="shared" si="1"/>
        <v>3046.5282988800004</v>
      </c>
    </row>
    <row r="30" spans="1:16" s="3" customFormat="1" ht="25.5" customHeight="1">
      <c r="A30" s="18" t="s">
        <v>472</v>
      </c>
      <c r="B30" s="110" t="s">
        <v>473</v>
      </c>
      <c r="C30" s="41" t="s">
        <v>474</v>
      </c>
      <c r="D30" s="108" t="s">
        <v>161</v>
      </c>
      <c r="E30" s="107" t="s">
        <v>6</v>
      </c>
      <c r="F30" s="26">
        <v>124.08</v>
      </c>
      <c r="G30" s="25">
        <v>48</v>
      </c>
      <c r="H30" s="25">
        <f t="shared" si="3"/>
        <v>5955.84</v>
      </c>
      <c r="I30" s="48"/>
      <c r="J30" s="45">
        <f t="shared" si="0"/>
        <v>61.478399999999993</v>
      </c>
      <c r="K30" s="45">
        <f t="shared" si="1"/>
        <v>7628.2398719999992</v>
      </c>
    </row>
    <row r="31" spans="1:16" s="3" customFormat="1">
      <c r="A31" s="20">
        <v>3</v>
      </c>
      <c r="B31" s="117"/>
      <c r="C31" s="106" t="s">
        <v>16</v>
      </c>
      <c r="D31" s="114"/>
      <c r="E31" s="115"/>
      <c r="F31" s="97"/>
      <c r="G31" s="23"/>
      <c r="H31" s="23"/>
      <c r="I31" s="47"/>
      <c r="J31" s="45"/>
      <c r="K31" s="47"/>
    </row>
    <row r="32" spans="1:16" s="3" customFormat="1" ht="22.5" customHeight="1">
      <c r="A32" s="18" t="s">
        <v>17</v>
      </c>
      <c r="B32" s="121" t="s">
        <v>187</v>
      </c>
      <c r="C32" s="41" t="s">
        <v>475</v>
      </c>
      <c r="D32" s="40" t="s">
        <v>178</v>
      </c>
      <c r="E32" s="107" t="s">
        <v>59</v>
      </c>
      <c r="F32" s="26">
        <v>1</v>
      </c>
      <c r="G32" s="25">
        <v>20000</v>
      </c>
      <c r="H32" s="25">
        <f>F32*G32</f>
        <v>20000</v>
      </c>
      <c r="I32" s="48"/>
      <c r="J32" s="45">
        <f t="shared" si="0"/>
        <v>25616</v>
      </c>
      <c r="K32" s="45">
        <f t="shared" si="1"/>
        <v>25616</v>
      </c>
    </row>
    <row r="33" spans="1:11" s="3" customFormat="1" ht="25.5" customHeight="1">
      <c r="A33" s="18" t="s">
        <v>18</v>
      </c>
      <c r="B33" s="121" t="s">
        <v>188</v>
      </c>
      <c r="C33" s="122" t="s">
        <v>476</v>
      </c>
      <c r="D33" s="40" t="s">
        <v>178</v>
      </c>
      <c r="E33" s="107" t="s">
        <v>3</v>
      </c>
      <c r="F33" s="26">
        <v>36</v>
      </c>
      <c r="G33" s="25">
        <v>328.37</v>
      </c>
      <c r="H33" s="25">
        <f>F33*G33</f>
        <v>11821.32</v>
      </c>
      <c r="I33" s="48"/>
      <c r="J33" s="45">
        <f t="shared" si="0"/>
        <v>420.57629600000001</v>
      </c>
      <c r="K33" s="45">
        <f t="shared" si="1"/>
        <v>15140.746656000001</v>
      </c>
    </row>
    <row r="34" spans="1:11" s="3" customFormat="1" ht="36.75" customHeight="1">
      <c r="A34" s="18" t="s">
        <v>19</v>
      </c>
      <c r="B34" s="121" t="s">
        <v>189</v>
      </c>
      <c r="C34" s="123" t="s">
        <v>477</v>
      </c>
      <c r="D34" s="124" t="s">
        <v>182</v>
      </c>
      <c r="E34" s="107" t="s">
        <v>5</v>
      </c>
      <c r="F34" s="26">
        <v>16</v>
      </c>
      <c r="G34" s="25">
        <v>16.079999999999998</v>
      </c>
      <c r="H34" s="25">
        <f>F34*G34</f>
        <v>257.27999999999997</v>
      </c>
      <c r="I34" s="48"/>
      <c r="J34" s="45">
        <f t="shared" si="0"/>
        <v>20.595263999999997</v>
      </c>
      <c r="K34" s="45">
        <f t="shared" si="1"/>
        <v>329.52422399999995</v>
      </c>
    </row>
    <row r="35" spans="1:11" s="3" customFormat="1" ht="24.75" customHeight="1">
      <c r="A35" s="18" t="s">
        <v>20</v>
      </c>
      <c r="B35" s="121" t="s">
        <v>190</v>
      </c>
      <c r="C35" s="41" t="s">
        <v>478</v>
      </c>
      <c r="D35" s="40" t="s">
        <v>182</v>
      </c>
      <c r="E35" s="107" t="s">
        <v>5</v>
      </c>
      <c r="F35" s="26">
        <v>134</v>
      </c>
      <c r="G35" s="25">
        <v>13.42</v>
      </c>
      <c r="H35" s="25">
        <f>F35*G35</f>
        <v>1798.28</v>
      </c>
      <c r="I35" s="48"/>
      <c r="J35" s="45">
        <f t="shared" si="0"/>
        <v>17.188336</v>
      </c>
      <c r="K35" s="45">
        <f t="shared" si="1"/>
        <v>2303.237024</v>
      </c>
    </row>
    <row r="36" spans="1:11" s="3" customFormat="1">
      <c r="A36" s="18" t="s">
        <v>37</v>
      </c>
      <c r="B36" s="121" t="s">
        <v>191</v>
      </c>
      <c r="C36" s="41" t="s">
        <v>479</v>
      </c>
      <c r="D36" s="40" t="s">
        <v>182</v>
      </c>
      <c r="E36" s="109" t="s">
        <v>59</v>
      </c>
      <c r="F36" s="26">
        <v>4</v>
      </c>
      <c r="G36" s="25">
        <v>12.64</v>
      </c>
      <c r="H36" s="25">
        <f>F36*G36</f>
        <v>50.56</v>
      </c>
      <c r="I36" s="48"/>
      <c r="J36" s="45">
        <f t="shared" si="0"/>
        <v>16.189312000000001</v>
      </c>
      <c r="K36" s="45">
        <f t="shared" si="1"/>
        <v>64.757248000000004</v>
      </c>
    </row>
    <row r="37" spans="1:11" s="3" customFormat="1">
      <c r="A37" s="20">
        <v>4</v>
      </c>
      <c r="B37" s="117"/>
      <c r="C37" s="106" t="s">
        <v>21</v>
      </c>
      <c r="D37" s="114"/>
      <c r="E37" s="115"/>
      <c r="F37" s="26"/>
      <c r="G37" s="23"/>
      <c r="H37" s="23"/>
      <c r="I37" s="47"/>
      <c r="J37" s="45"/>
      <c r="K37" s="47"/>
    </row>
    <row r="38" spans="1:11" s="3" customFormat="1">
      <c r="A38" s="18" t="s">
        <v>22</v>
      </c>
      <c r="B38" s="121" t="s">
        <v>481</v>
      </c>
      <c r="C38" s="41" t="s">
        <v>480</v>
      </c>
      <c r="D38" s="40" t="s">
        <v>161</v>
      </c>
      <c r="E38" s="107" t="s">
        <v>6</v>
      </c>
      <c r="F38" s="26">
        <v>31.02</v>
      </c>
      <c r="G38" s="25">
        <v>32.42</v>
      </c>
      <c r="H38" s="25">
        <f>F38*G38</f>
        <v>1005.6684</v>
      </c>
      <c r="I38" s="48"/>
      <c r="J38" s="45">
        <f t="shared" si="0"/>
        <v>41.523536</v>
      </c>
      <c r="K38" s="45">
        <f t="shared" si="1"/>
        <v>1288.0600867200001</v>
      </c>
    </row>
    <row r="39" spans="1:11" s="3" customFormat="1" ht="33.75" customHeight="1">
      <c r="A39" s="18" t="s">
        <v>24</v>
      </c>
      <c r="B39" s="110" t="s">
        <v>470</v>
      </c>
      <c r="C39" s="41" t="s">
        <v>471</v>
      </c>
      <c r="D39" s="108" t="s">
        <v>161</v>
      </c>
      <c r="E39" s="107" t="s">
        <v>6</v>
      </c>
      <c r="F39" s="26">
        <v>40.33</v>
      </c>
      <c r="G39" s="25">
        <v>19.170000000000002</v>
      </c>
      <c r="H39" s="25">
        <f>F39*G39</f>
        <v>773.12610000000006</v>
      </c>
      <c r="I39" s="48"/>
      <c r="J39" s="45">
        <f t="shared" si="0"/>
        <v>24.552936000000003</v>
      </c>
      <c r="K39" s="45">
        <f t="shared" si="1"/>
        <v>990.21990888000005</v>
      </c>
    </row>
    <row r="40" spans="1:11" s="3" customFormat="1" ht="20.25" customHeight="1">
      <c r="A40" s="18" t="s">
        <v>25</v>
      </c>
      <c r="B40" s="110" t="s">
        <v>473</v>
      </c>
      <c r="C40" s="41" t="s">
        <v>474</v>
      </c>
      <c r="D40" s="108" t="s">
        <v>161</v>
      </c>
      <c r="E40" s="107" t="s">
        <v>6</v>
      </c>
      <c r="F40" s="26">
        <v>40.33</v>
      </c>
      <c r="G40" s="25">
        <v>48</v>
      </c>
      <c r="H40" s="25">
        <f>F40*G40</f>
        <v>1935.84</v>
      </c>
      <c r="I40" s="48"/>
      <c r="J40" s="45">
        <f t="shared" si="0"/>
        <v>61.478399999999993</v>
      </c>
      <c r="K40" s="45">
        <f t="shared" si="1"/>
        <v>2479.4238719999998</v>
      </c>
    </row>
    <row r="41" spans="1:11" s="3" customFormat="1" ht="25.5">
      <c r="A41" s="18" t="s">
        <v>482</v>
      </c>
      <c r="B41" s="121" t="s">
        <v>192</v>
      </c>
      <c r="C41" s="126" t="s">
        <v>483</v>
      </c>
      <c r="D41" s="124" t="s">
        <v>182</v>
      </c>
      <c r="E41" s="107" t="s">
        <v>4</v>
      </c>
      <c r="F41" s="26">
        <v>258.52</v>
      </c>
      <c r="G41" s="25">
        <v>2.68</v>
      </c>
      <c r="H41" s="25">
        <f>F41*G41</f>
        <v>692.83360000000005</v>
      </c>
      <c r="I41" s="48"/>
      <c r="J41" s="45">
        <f t="shared" si="0"/>
        <v>3.432544</v>
      </c>
      <c r="K41" s="45">
        <f t="shared" si="1"/>
        <v>887.38127487999998</v>
      </c>
    </row>
    <row r="42" spans="1:11" s="3" customFormat="1">
      <c r="A42" s="20">
        <v>5</v>
      </c>
      <c r="B42" s="117"/>
      <c r="C42" s="106" t="s">
        <v>36</v>
      </c>
      <c r="D42" s="47"/>
      <c r="E42" s="115"/>
      <c r="F42" s="97"/>
      <c r="G42" s="23"/>
      <c r="H42" s="23"/>
      <c r="I42" s="47"/>
      <c r="J42" s="45"/>
      <c r="K42" s="47"/>
    </row>
    <row r="43" spans="1:11" s="3" customFormat="1" ht="25.5">
      <c r="A43" s="18" t="s">
        <v>26</v>
      </c>
      <c r="B43" s="121" t="s">
        <v>196</v>
      </c>
      <c r="C43" s="127" t="s">
        <v>484</v>
      </c>
      <c r="D43" s="124" t="s">
        <v>182</v>
      </c>
      <c r="E43" s="107" t="s">
        <v>3</v>
      </c>
      <c r="F43" s="28">
        <v>106.72</v>
      </c>
      <c r="G43" s="25">
        <v>63.53</v>
      </c>
      <c r="H43" s="25">
        <f t="shared" ref="H43:H49" si="4">F43*G43</f>
        <v>6779.9215999999997</v>
      </c>
      <c r="I43" s="48"/>
      <c r="J43" s="45">
        <f t="shared" si="0"/>
        <v>81.369224000000003</v>
      </c>
      <c r="K43" s="45">
        <f t="shared" si="1"/>
        <v>8683.7235852800004</v>
      </c>
    </row>
    <row r="44" spans="1:11" s="3" customFormat="1" ht="28.5" customHeight="1">
      <c r="A44" s="18" t="s">
        <v>27</v>
      </c>
      <c r="B44" s="121" t="s">
        <v>195</v>
      </c>
      <c r="C44" s="128" t="s">
        <v>485</v>
      </c>
      <c r="D44" s="124" t="s">
        <v>182</v>
      </c>
      <c r="E44" s="107" t="s">
        <v>6</v>
      </c>
      <c r="F44" s="28">
        <v>50.9</v>
      </c>
      <c r="G44" s="25">
        <v>99.71</v>
      </c>
      <c r="H44" s="25">
        <f t="shared" si="4"/>
        <v>5075.2389999999996</v>
      </c>
      <c r="I44" s="48"/>
      <c r="J44" s="45">
        <f t="shared" si="0"/>
        <v>127.70856799999999</v>
      </c>
      <c r="K44" s="45">
        <f t="shared" si="1"/>
        <v>6500.3661111999991</v>
      </c>
    </row>
    <row r="45" spans="1:11" s="3" customFormat="1">
      <c r="A45" s="18" t="s">
        <v>28</v>
      </c>
      <c r="B45" s="121" t="s">
        <v>194</v>
      </c>
      <c r="C45" s="128" t="s">
        <v>486</v>
      </c>
      <c r="D45" s="124" t="s">
        <v>182</v>
      </c>
      <c r="E45" s="107" t="s">
        <v>4</v>
      </c>
      <c r="F45" s="28">
        <v>83.92</v>
      </c>
      <c r="G45" s="25">
        <v>4.9400000000000004</v>
      </c>
      <c r="H45" s="25">
        <f t="shared" si="4"/>
        <v>414.56480000000005</v>
      </c>
      <c r="I45" s="48"/>
      <c r="J45" s="45">
        <f t="shared" si="0"/>
        <v>6.3271519999999999</v>
      </c>
      <c r="K45" s="45">
        <f t="shared" si="1"/>
        <v>530.97459584000001</v>
      </c>
    </row>
    <row r="46" spans="1:11" s="3" customFormat="1">
      <c r="A46" s="18" t="s">
        <v>29</v>
      </c>
      <c r="B46" s="121" t="s">
        <v>193</v>
      </c>
      <c r="C46" s="128" t="s">
        <v>487</v>
      </c>
      <c r="D46" s="124" t="s">
        <v>182</v>
      </c>
      <c r="E46" s="107" t="s">
        <v>6</v>
      </c>
      <c r="F46" s="28">
        <v>36.42</v>
      </c>
      <c r="G46" s="25">
        <v>25.82</v>
      </c>
      <c r="H46" s="25">
        <f t="shared" si="4"/>
        <v>940.36440000000005</v>
      </c>
      <c r="I46" s="48"/>
      <c r="J46" s="45">
        <f t="shared" si="0"/>
        <v>33.070256000000001</v>
      </c>
      <c r="K46" s="45">
        <f t="shared" si="1"/>
        <v>1204.4187235200002</v>
      </c>
    </row>
    <row r="47" spans="1:11" s="3" customFormat="1" ht="30" customHeight="1">
      <c r="A47" s="18" t="s">
        <v>30</v>
      </c>
      <c r="B47" s="110" t="s">
        <v>470</v>
      </c>
      <c r="C47" s="41" t="s">
        <v>471</v>
      </c>
      <c r="D47" s="125" t="s">
        <v>161</v>
      </c>
      <c r="E47" s="107" t="s">
        <v>6</v>
      </c>
      <c r="F47" s="28">
        <v>18.82</v>
      </c>
      <c r="G47" s="25">
        <v>19.170000000000002</v>
      </c>
      <c r="H47" s="25">
        <f t="shared" si="4"/>
        <v>360.77940000000001</v>
      </c>
      <c r="I47" s="48"/>
      <c r="J47" s="45">
        <f t="shared" si="0"/>
        <v>24.552936000000003</v>
      </c>
      <c r="K47" s="45">
        <f t="shared" si="1"/>
        <v>462.08625552000007</v>
      </c>
    </row>
    <row r="48" spans="1:11" s="3" customFormat="1" ht="30" customHeight="1">
      <c r="A48" s="29" t="s">
        <v>31</v>
      </c>
      <c r="B48" s="110" t="s">
        <v>473</v>
      </c>
      <c r="C48" s="41" t="s">
        <v>474</v>
      </c>
      <c r="D48" s="108" t="s">
        <v>161</v>
      </c>
      <c r="E48" s="107" t="s">
        <v>6</v>
      </c>
      <c r="F48" s="28">
        <v>18.82</v>
      </c>
      <c r="G48" s="25">
        <v>48</v>
      </c>
      <c r="H48" s="25">
        <f t="shared" si="4"/>
        <v>903.36</v>
      </c>
      <c r="I48" s="48"/>
      <c r="J48" s="45">
        <f t="shared" ref="J48" si="5">G48*$I$8</f>
        <v>61.478399999999993</v>
      </c>
      <c r="K48" s="45">
        <f t="shared" ref="K48" si="6">F48*J48</f>
        <v>1157.0234879999998</v>
      </c>
    </row>
    <row r="49" spans="1:11" s="3" customFormat="1" ht="57" customHeight="1">
      <c r="A49" s="178" t="s">
        <v>32</v>
      </c>
      <c r="B49" s="179" t="s">
        <v>180</v>
      </c>
      <c r="C49" s="180" t="s">
        <v>149</v>
      </c>
      <c r="D49" s="198" t="s">
        <v>197</v>
      </c>
      <c r="E49" s="174" t="s">
        <v>3</v>
      </c>
      <c r="F49" s="175">
        <v>19</v>
      </c>
      <c r="G49" s="176">
        <v>35.46</v>
      </c>
      <c r="H49" s="176">
        <f t="shared" si="4"/>
        <v>673.74</v>
      </c>
      <c r="I49" s="177"/>
      <c r="J49" s="173">
        <f t="shared" si="0"/>
        <v>45.417167999999997</v>
      </c>
      <c r="K49" s="173">
        <f t="shared" si="1"/>
        <v>862.9261919999999</v>
      </c>
    </row>
    <row r="50" spans="1:11" s="3" customFormat="1" ht="29.25" customHeight="1">
      <c r="A50" s="29" t="s">
        <v>33</v>
      </c>
      <c r="B50" s="110" t="s">
        <v>180</v>
      </c>
      <c r="C50" s="41" t="s">
        <v>150</v>
      </c>
      <c r="D50" s="199"/>
      <c r="E50" s="109" t="s">
        <v>3</v>
      </c>
      <c r="F50" s="28">
        <v>3.6</v>
      </c>
      <c r="G50" s="25">
        <v>35.94</v>
      </c>
      <c r="H50" s="25">
        <f t="shared" ref="H50:H55" si="7">F50*G50</f>
        <v>129.38399999999999</v>
      </c>
      <c r="I50" s="48"/>
      <c r="J50" s="45">
        <f t="shared" si="0"/>
        <v>46.031951999999997</v>
      </c>
      <c r="K50" s="45">
        <f t="shared" si="1"/>
        <v>165.71502719999998</v>
      </c>
    </row>
    <row r="51" spans="1:11" s="3" customFormat="1" ht="29.25" customHeight="1">
      <c r="A51" s="29" t="s">
        <v>34</v>
      </c>
      <c r="B51" s="110" t="s">
        <v>180</v>
      </c>
      <c r="C51" s="41" t="s">
        <v>151</v>
      </c>
      <c r="D51" s="199"/>
      <c r="E51" s="109" t="s">
        <v>3</v>
      </c>
      <c r="F51" s="28">
        <v>12.4</v>
      </c>
      <c r="G51" s="25">
        <v>35.97</v>
      </c>
      <c r="H51" s="25">
        <f t="shared" si="7"/>
        <v>446.02800000000002</v>
      </c>
      <c r="I51" s="48"/>
      <c r="J51" s="45">
        <f t="shared" si="0"/>
        <v>46.070375999999996</v>
      </c>
      <c r="K51" s="45">
        <f t="shared" si="1"/>
        <v>571.27266239999994</v>
      </c>
    </row>
    <row r="52" spans="1:11" s="3" customFormat="1" ht="29.25" customHeight="1">
      <c r="A52" s="29" t="s">
        <v>35</v>
      </c>
      <c r="B52" s="110" t="s">
        <v>180</v>
      </c>
      <c r="C52" s="41" t="s">
        <v>152</v>
      </c>
      <c r="D52" s="199"/>
      <c r="E52" s="109" t="s">
        <v>3</v>
      </c>
      <c r="F52" s="28">
        <v>5.4</v>
      </c>
      <c r="G52" s="25">
        <v>50.1</v>
      </c>
      <c r="H52" s="25">
        <f t="shared" si="7"/>
        <v>270.54000000000002</v>
      </c>
      <c r="I52" s="48"/>
      <c r="J52" s="45">
        <f t="shared" si="0"/>
        <v>64.168080000000003</v>
      </c>
      <c r="K52" s="45">
        <f t="shared" si="1"/>
        <v>346.50763200000006</v>
      </c>
    </row>
    <row r="53" spans="1:11" s="3" customFormat="1" ht="29.25" customHeight="1">
      <c r="A53" s="29" t="s">
        <v>61</v>
      </c>
      <c r="B53" s="110" t="s">
        <v>180</v>
      </c>
      <c r="C53" s="41" t="s">
        <v>153</v>
      </c>
      <c r="D53" s="199"/>
      <c r="E53" s="109" t="s">
        <v>3</v>
      </c>
      <c r="F53" s="28">
        <v>4</v>
      </c>
      <c r="G53" s="25">
        <v>70.19</v>
      </c>
      <c r="H53" s="25">
        <f t="shared" si="7"/>
        <v>280.76</v>
      </c>
      <c r="I53" s="48"/>
      <c r="J53" s="45">
        <f t="shared" si="0"/>
        <v>89.899351999999993</v>
      </c>
      <c r="K53" s="45">
        <f t="shared" si="1"/>
        <v>359.59740799999997</v>
      </c>
    </row>
    <row r="54" spans="1:11" s="3" customFormat="1" ht="29.25" customHeight="1">
      <c r="A54" s="29" t="s">
        <v>62</v>
      </c>
      <c r="B54" s="110" t="s">
        <v>180</v>
      </c>
      <c r="C54" s="41" t="s">
        <v>154</v>
      </c>
      <c r="D54" s="199"/>
      <c r="E54" s="109" t="s">
        <v>3</v>
      </c>
      <c r="F54" s="28">
        <v>1.2</v>
      </c>
      <c r="G54" s="25">
        <v>108.87</v>
      </c>
      <c r="H54" s="25">
        <f t="shared" si="7"/>
        <v>130.64400000000001</v>
      </c>
      <c r="I54" s="48"/>
      <c r="J54" s="45">
        <f t="shared" si="0"/>
        <v>139.440696</v>
      </c>
      <c r="K54" s="45">
        <f t="shared" si="1"/>
        <v>167.32883519999999</v>
      </c>
    </row>
    <row r="55" spans="1:11" s="3" customFormat="1" ht="28.5" customHeight="1">
      <c r="A55" s="18" t="s">
        <v>63</v>
      </c>
      <c r="B55" s="110" t="s">
        <v>180</v>
      </c>
      <c r="C55" s="41" t="s">
        <v>155</v>
      </c>
      <c r="D55" s="200"/>
      <c r="E55" s="109" t="s">
        <v>3</v>
      </c>
      <c r="F55" s="28">
        <v>3.2</v>
      </c>
      <c r="G55" s="25">
        <v>177.46</v>
      </c>
      <c r="H55" s="25">
        <f t="shared" si="7"/>
        <v>567.87200000000007</v>
      </c>
      <c r="I55" s="19"/>
      <c r="J55" s="45">
        <f t="shared" si="0"/>
        <v>227.29076799999999</v>
      </c>
      <c r="K55" s="45">
        <f t="shared" si="1"/>
        <v>727.33045760000005</v>
      </c>
    </row>
    <row r="56" spans="1:11" s="3" customFormat="1" ht="29.25" customHeight="1">
      <c r="A56" s="18" t="s">
        <v>64</v>
      </c>
      <c r="B56" s="121" t="s">
        <v>198</v>
      </c>
      <c r="C56" s="126" t="s">
        <v>489</v>
      </c>
      <c r="D56" s="124" t="s">
        <v>182</v>
      </c>
      <c r="E56" s="107" t="s">
        <v>4</v>
      </c>
      <c r="F56" s="28">
        <v>121.88</v>
      </c>
      <c r="G56" s="25">
        <v>113.36</v>
      </c>
      <c r="H56" s="25">
        <f>F56*G56</f>
        <v>13816.316799999999</v>
      </c>
      <c r="I56" s="48"/>
      <c r="J56" s="45">
        <f t="shared" si="0"/>
        <v>145.19148799999999</v>
      </c>
      <c r="K56" s="45">
        <f t="shared" si="1"/>
        <v>17695.938557439997</v>
      </c>
    </row>
    <row r="57" spans="1:11" s="3" customFormat="1" ht="25.5">
      <c r="A57" s="18" t="s">
        <v>65</v>
      </c>
      <c r="B57" s="110" t="s">
        <v>93</v>
      </c>
      <c r="C57" s="41" t="s">
        <v>143</v>
      </c>
      <c r="D57" s="108" t="s">
        <v>181</v>
      </c>
      <c r="E57" s="107" t="s">
        <v>4</v>
      </c>
      <c r="F57" s="28">
        <v>3.63</v>
      </c>
      <c r="G57" s="25">
        <v>13.02</v>
      </c>
      <c r="H57" s="25">
        <f>F57*G57</f>
        <v>47.262599999999999</v>
      </c>
      <c r="I57" s="48"/>
      <c r="J57" s="45">
        <f t="shared" si="0"/>
        <v>16.676015999999997</v>
      </c>
      <c r="K57" s="45">
        <f t="shared" si="1"/>
        <v>60.533938079999984</v>
      </c>
    </row>
    <row r="58" spans="1:11" s="3" customFormat="1" ht="25.5">
      <c r="A58" s="18" t="s">
        <v>66</v>
      </c>
      <c r="B58" s="121" t="s">
        <v>206</v>
      </c>
      <c r="C58" s="128" t="s">
        <v>491</v>
      </c>
      <c r="D58" s="124" t="s">
        <v>182</v>
      </c>
      <c r="E58" s="107" t="s">
        <v>5</v>
      </c>
      <c r="F58" s="118">
        <v>12</v>
      </c>
      <c r="G58" s="25">
        <v>19.11</v>
      </c>
      <c r="H58" s="25">
        <f t="shared" ref="H58:H68" si="8">F58*G58</f>
        <v>229.32</v>
      </c>
      <c r="I58" s="48"/>
      <c r="J58" s="45">
        <f t="shared" si="0"/>
        <v>24.476087999999997</v>
      </c>
      <c r="K58" s="45">
        <f t="shared" si="1"/>
        <v>293.71305599999994</v>
      </c>
    </row>
    <row r="59" spans="1:11" s="3" customFormat="1" ht="31.5" customHeight="1">
      <c r="A59" s="18" t="s">
        <v>72</v>
      </c>
      <c r="B59" s="121" t="s">
        <v>205</v>
      </c>
      <c r="C59" s="130" t="s">
        <v>490</v>
      </c>
      <c r="D59" s="124" t="s">
        <v>182</v>
      </c>
      <c r="E59" s="107" t="s">
        <v>5</v>
      </c>
      <c r="F59" s="118">
        <v>245</v>
      </c>
      <c r="G59" s="25">
        <v>18.12</v>
      </c>
      <c r="H59" s="25">
        <f t="shared" si="8"/>
        <v>4439.4000000000005</v>
      </c>
      <c r="I59" s="48"/>
      <c r="J59" s="45">
        <f t="shared" si="0"/>
        <v>23.208096000000001</v>
      </c>
      <c r="K59" s="45">
        <f t="shared" si="1"/>
        <v>5685.9835200000007</v>
      </c>
    </row>
    <row r="60" spans="1:11" s="3" customFormat="1" ht="27" customHeight="1">
      <c r="A60" s="18" t="s">
        <v>112</v>
      </c>
      <c r="B60" s="121" t="s">
        <v>204</v>
      </c>
      <c r="C60" s="130" t="s">
        <v>492</v>
      </c>
      <c r="D60" s="124" t="s">
        <v>182</v>
      </c>
      <c r="E60" s="107" t="s">
        <v>5</v>
      </c>
      <c r="F60" s="118">
        <v>268</v>
      </c>
      <c r="G60" s="25">
        <v>17.079999999999998</v>
      </c>
      <c r="H60" s="25">
        <f t="shared" si="8"/>
        <v>4577.4399999999996</v>
      </c>
      <c r="I60" s="48"/>
      <c r="J60" s="45">
        <f t="shared" si="0"/>
        <v>21.876063999999996</v>
      </c>
      <c r="K60" s="45">
        <f t="shared" si="1"/>
        <v>5862.7851519999986</v>
      </c>
    </row>
    <row r="61" spans="1:11" s="3" customFormat="1" ht="28.5" customHeight="1">
      <c r="A61" s="18" t="s">
        <v>113</v>
      </c>
      <c r="B61" s="121" t="s">
        <v>203</v>
      </c>
      <c r="C61" s="130" t="s">
        <v>493</v>
      </c>
      <c r="D61" s="40" t="s">
        <v>182</v>
      </c>
      <c r="E61" s="107" t="s">
        <v>5</v>
      </c>
      <c r="F61" s="118">
        <v>174</v>
      </c>
      <c r="G61" s="25">
        <v>15.33</v>
      </c>
      <c r="H61" s="25">
        <f t="shared" si="8"/>
        <v>2667.42</v>
      </c>
      <c r="I61" s="48"/>
      <c r="J61" s="45">
        <f t="shared" si="0"/>
        <v>19.634664000000001</v>
      </c>
      <c r="K61" s="45">
        <f t="shared" si="1"/>
        <v>3416.4315360000001</v>
      </c>
    </row>
    <row r="62" spans="1:11" s="3" customFormat="1" ht="25.5">
      <c r="A62" s="18" t="s">
        <v>114</v>
      </c>
      <c r="B62" s="121" t="s">
        <v>202</v>
      </c>
      <c r="C62" s="130" t="s">
        <v>494</v>
      </c>
      <c r="D62" s="40" t="s">
        <v>182</v>
      </c>
      <c r="E62" s="107" t="s">
        <v>5</v>
      </c>
      <c r="F62" s="118">
        <v>138</v>
      </c>
      <c r="G62" s="25">
        <v>13</v>
      </c>
      <c r="H62" s="25">
        <f t="shared" si="8"/>
        <v>1794</v>
      </c>
      <c r="I62" s="48"/>
      <c r="J62" s="45">
        <f t="shared" si="0"/>
        <v>16.650399999999998</v>
      </c>
      <c r="K62" s="45">
        <f t="shared" si="1"/>
        <v>2297.7551999999996</v>
      </c>
    </row>
    <row r="63" spans="1:11" s="3" customFormat="1" ht="29.25" customHeight="1">
      <c r="A63" s="18" t="s">
        <v>115</v>
      </c>
      <c r="B63" s="121" t="s">
        <v>201</v>
      </c>
      <c r="C63" s="130" t="s">
        <v>495</v>
      </c>
      <c r="D63" s="40" t="s">
        <v>182</v>
      </c>
      <c r="E63" s="107" t="s">
        <v>5</v>
      </c>
      <c r="F63" s="118">
        <v>73</v>
      </c>
      <c r="G63" s="25">
        <v>12.39</v>
      </c>
      <c r="H63" s="25">
        <f t="shared" si="8"/>
        <v>904.47</v>
      </c>
      <c r="I63" s="48"/>
      <c r="J63" s="45">
        <f t="shared" si="0"/>
        <v>15.869111999999999</v>
      </c>
      <c r="K63" s="45">
        <f t="shared" si="1"/>
        <v>1158.4451759999999</v>
      </c>
    </row>
    <row r="64" spans="1:11" s="3" customFormat="1" ht="28.5" customHeight="1">
      <c r="A64" s="18" t="s">
        <v>116</v>
      </c>
      <c r="B64" s="121" t="s">
        <v>200</v>
      </c>
      <c r="C64" s="130" t="s">
        <v>496</v>
      </c>
      <c r="D64" s="40" t="s">
        <v>182</v>
      </c>
      <c r="E64" s="107" t="s">
        <v>5</v>
      </c>
      <c r="F64" s="118">
        <v>304</v>
      </c>
      <c r="G64" s="25">
        <v>13.86</v>
      </c>
      <c r="H64" s="25">
        <f t="shared" si="8"/>
        <v>4213.4399999999996</v>
      </c>
      <c r="I64" s="48"/>
      <c r="J64" s="45">
        <f t="shared" si="0"/>
        <v>17.751887999999997</v>
      </c>
      <c r="K64" s="45">
        <f t="shared" si="1"/>
        <v>5396.5739519999988</v>
      </c>
    </row>
    <row r="65" spans="1:11" s="3" customFormat="1" ht="30.75" customHeight="1">
      <c r="A65" s="18" t="s">
        <v>117</v>
      </c>
      <c r="B65" s="121" t="s">
        <v>199</v>
      </c>
      <c r="C65" s="128" t="s">
        <v>497</v>
      </c>
      <c r="D65" s="124" t="s">
        <v>182</v>
      </c>
      <c r="E65" s="107" t="s">
        <v>4</v>
      </c>
      <c r="F65" s="28">
        <v>43.85</v>
      </c>
      <c r="G65" s="25">
        <v>27.36</v>
      </c>
      <c r="H65" s="25">
        <f t="shared" si="8"/>
        <v>1199.7360000000001</v>
      </c>
      <c r="I65" s="48"/>
      <c r="J65" s="45">
        <f t="shared" si="0"/>
        <v>35.042687999999998</v>
      </c>
      <c r="K65" s="45">
        <f t="shared" si="1"/>
        <v>1536.6218687999999</v>
      </c>
    </row>
    <row r="66" spans="1:11" s="3" customFormat="1" ht="42" customHeight="1">
      <c r="A66" s="18" t="s">
        <v>122</v>
      </c>
      <c r="B66" s="110" t="s">
        <v>499</v>
      </c>
      <c r="C66" s="132" t="s">
        <v>498</v>
      </c>
      <c r="D66" s="124" t="s">
        <v>182</v>
      </c>
      <c r="E66" s="107" t="s">
        <v>6</v>
      </c>
      <c r="F66" s="28">
        <v>12.29</v>
      </c>
      <c r="G66" s="25">
        <v>842.72</v>
      </c>
      <c r="H66" s="25">
        <f t="shared" si="8"/>
        <v>10357.0288</v>
      </c>
      <c r="I66" s="48"/>
      <c r="J66" s="45">
        <f t="shared" si="0"/>
        <v>1079.3557759999999</v>
      </c>
      <c r="K66" s="45">
        <f t="shared" si="1"/>
        <v>13265.282487039998</v>
      </c>
    </row>
    <row r="67" spans="1:11" s="3" customFormat="1" ht="25.5" customHeight="1">
      <c r="A67" s="18" t="s">
        <v>488</v>
      </c>
      <c r="B67" s="110" t="s">
        <v>207</v>
      </c>
      <c r="C67" s="129" t="s">
        <v>500</v>
      </c>
      <c r="D67" s="124" t="s">
        <v>182</v>
      </c>
      <c r="E67" s="107" t="s">
        <v>3</v>
      </c>
      <c r="F67" s="28">
        <v>6.05</v>
      </c>
      <c r="G67" s="25">
        <v>87.35</v>
      </c>
      <c r="H67" s="25">
        <f t="shared" si="8"/>
        <v>528.46749999999997</v>
      </c>
      <c r="I67" s="48"/>
      <c r="J67" s="45">
        <f t="shared" si="0"/>
        <v>111.87787999999999</v>
      </c>
      <c r="K67" s="45">
        <f t="shared" si="1"/>
        <v>676.86117399999989</v>
      </c>
    </row>
    <row r="68" spans="1:11" s="3" customFormat="1" ht="22.5" customHeight="1">
      <c r="A68" s="181" t="s">
        <v>593</v>
      </c>
      <c r="B68" s="179" t="s">
        <v>595</v>
      </c>
      <c r="C68" s="182" t="s">
        <v>594</v>
      </c>
      <c r="D68" s="183" t="s">
        <v>161</v>
      </c>
      <c r="E68" s="184" t="s">
        <v>4</v>
      </c>
      <c r="F68" s="175">
        <v>121.88</v>
      </c>
      <c r="G68" s="176">
        <v>20.190000000000001</v>
      </c>
      <c r="H68" s="176">
        <f t="shared" si="8"/>
        <v>2460.7572</v>
      </c>
      <c r="I68" s="177"/>
      <c r="J68" s="173">
        <f t="shared" si="0"/>
        <v>25.859352000000001</v>
      </c>
      <c r="K68" s="173">
        <f t="shared" si="1"/>
        <v>3151.7378217599999</v>
      </c>
    </row>
    <row r="69" spans="1:11" s="3" customFormat="1" ht="21.75" customHeight="1">
      <c r="A69" s="20">
        <v>6</v>
      </c>
      <c r="B69" s="117"/>
      <c r="C69" s="106" t="s">
        <v>38</v>
      </c>
      <c r="D69" s="47"/>
      <c r="E69" s="115"/>
      <c r="F69" s="30"/>
      <c r="G69" s="23"/>
      <c r="H69" s="23"/>
      <c r="I69" s="47"/>
      <c r="J69" s="45"/>
      <c r="K69" s="47"/>
    </row>
    <row r="70" spans="1:11" s="3" customFormat="1" ht="25.5">
      <c r="A70" s="18" t="s">
        <v>39</v>
      </c>
      <c r="B70" s="121" t="s">
        <v>199</v>
      </c>
      <c r="C70" s="128" t="s">
        <v>497</v>
      </c>
      <c r="D70" s="124" t="s">
        <v>182</v>
      </c>
      <c r="E70" s="107" t="s">
        <v>4</v>
      </c>
      <c r="F70" s="28">
        <v>256.52999999999997</v>
      </c>
      <c r="G70" s="25">
        <v>27.36</v>
      </c>
      <c r="H70" s="25">
        <f t="shared" ref="H70:H75" si="9">F70*G70</f>
        <v>7018.6607999999987</v>
      </c>
      <c r="I70" s="48"/>
      <c r="J70" s="45">
        <f t="shared" si="0"/>
        <v>35.042687999999998</v>
      </c>
      <c r="K70" s="45">
        <f t="shared" si="1"/>
        <v>8989.5007526399986</v>
      </c>
    </row>
    <row r="71" spans="1:11" s="3" customFormat="1" ht="25.5">
      <c r="A71" s="18" t="s">
        <v>40</v>
      </c>
      <c r="B71" s="121" t="s">
        <v>211</v>
      </c>
      <c r="C71" s="130" t="s">
        <v>501</v>
      </c>
      <c r="D71" s="124" t="s">
        <v>182</v>
      </c>
      <c r="E71" s="107" t="s">
        <v>4</v>
      </c>
      <c r="F71" s="28">
        <v>259.37</v>
      </c>
      <c r="G71" s="25">
        <v>2.5299999999999998</v>
      </c>
      <c r="H71" s="25">
        <f t="shared" si="9"/>
        <v>656.20609999999999</v>
      </c>
      <c r="I71" s="48"/>
      <c r="J71" s="45">
        <f t="shared" si="0"/>
        <v>3.2404239999999995</v>
      </c>
      <c r="K71" s="45">
        <f t="shared" si="1"/>
        <v>840.46877287999985</v>
      </c>
    </row>
    <row r="72" spans="1:11" s="3" customFormat="1" ht="25.5">
      <c r="A72" s="18" t="s">
        <v>41</v>
      </c>
      <c r="B72" s="121" t="s">
        <v>210</v>
      </c>
      <c r="C72" s="128" t="s">
        <v>502</v>
      </c>
      <c r="D72" s="124" t="s">
        <v>182</v>
      </c>
      <c r="E72" s="107" t="s">
        <v>5</v>
      </c>
      <c r="F72" s="118">
        <v>1310</v>
      </c>
      <c r="G72" s="25">
        <v>16.63</v>
      </c>
      <c r="H72" s="25">
        <f t="shared" si="9"/>
        <v>21785.3</v>
      </c>
      <c r="I72" s="48"/>
      <c r="J72" s="45">
        <f t="shared" si="0"/>
        <v>21.299703999999998</v>
      </c>
      <c r="K72" s="45">
        <f t="shared" si="1"/>
        <v>27902.612239999999</v>
      </c>
    </row>
    <row r="73" spans="1:11" s="3" customFormat="1" ht="25.5">
      <c r="A73" s="18" t="s">
        <v>42</v>
      </c>
      <c r="B73" s="121" t="s">
        <v>209</v>
      </c>
      <c r="C73" s="128" t="s">
        <v>503</v>
      </c>
      <c r="D73" s="40" t="s">
        <v>182</v>
      </c>
      <c r="E73" s="107" t="s">
        <v>5</v>
      </c>
      <c r="F73" s="118">
        <v>417</v>
      </c>
      <c r="G73" s="25">
        <v>15.89</v>
      </c>
      <c r="H73" s="25">
        <f t="shared" si="9"/>
        <v>6626.13</v>
      </c>
      <c r="I73" s="48"/>
      <c r="J73" s="45">
        <f t="shared" si="0"/>
        <v>20.351911999999999</v>
      </c>
      <c r="K73" s="45">
        <f t="shared" si="1"/>
        <v>8486.7473039999986</v>
      </c>
    </row>
    <row r="74" spans="1:11" s="3" customFormat="1" ht="25.5">
      <c r="A74" s="18" t="s">
        <v>118</v>
      </c>
      <c r="B74" s="121" t="s">
        <v>208</v>
      </c>
      <c r="C74" s="128" t="s">
        <v>504</v>
      </c>
      <c r="D74" s="40" t="s">
        <v>182</v>
      </c>
      <c r="E74" s="107" t="s">
        <v>5</v>
      </c>
      <c r="F74" s="118">
        <v>73</v>
      </c>
      <c r="G74" s="25">
        <v>14.33</v>
      </c>
      <c r="H74" s="25">
        <f t="shared" si="9"/>
        <v>1046.0899999999999</v>
      </c>
      <c r="I74" s="48"/>
      <c r="J74" s="45">
        <f t="shared" si="0"/>
        <v>18.353863999999998</v>
      </c>
      <c r="K74" s="45">
        <f t="shared" si="1"/>
        <v>1339.8320719999999</v>
      </c>
    </row>
    <row r="75" spans="1:11" s="3" customFormat="1" ht="51">
      <c r="A75" s="181" t="s">
        <v>119</v>
      </c>
      <c r="B75" s="179" t="s">
        <v>212</v>
      </c>
      <c r="C75" s="185" t="s">
        <v>505</v>
      </c>
      <c r="D75" s="183" t="s">
        <v>182</v>
      </c>
      <c r="E75" s="184" t="s">
        <v>6</v>
      </c>
      <c r="F75" s="175">
        <v>31.12</v>
      </c>
      <c r="G75" s="176">
        <v>641.11</v>
      </c>
      <c r="H75" s="176">
        <f t="shared" si="9"/>
        <v>19951.343199999999</v>
      </c>
      <c r="I75" s="177"/>
      <c r="J75" s="173">
        <f t="shared" si="0"/>
        <v>821.13368800000001</v>
      </c>
      <c r="K75" s="173">
        <f t="shared" si="1"/>
        <v>25553.68037056</v>
      </c>
    </row>
    <row r="76" spans="1:11" s="3" customFormat="1">
      <c r="A76" s="20">
        <v>7</v>
      </c>
      <c r="B76" s="117"/>
      <c r="C76" s="106" t="s">
        <v>45</v>
      </c>
      <c r="D76" s="114"/>
      <c r="E76" s="115"/>
      <c r="F76" s="30"/>
      <c r="G76" s="23"/>
      <c r="H76" s="23"/>
      <c r="I76" s="47"/>
      <c r="J76" s="45"/>
      <c r="K76" s="47"/>
    </row>
    <row r="77" spans="1:11" s="3" customFormat="1" ht="38.25">
      <c r="A77" s="18" t="s">
        <v>43</v>
      </c>
      <c r="B77" s="121" t="s">
        <v>213</v>
      </c>
      <c r="C77" s="133" t="s">
        <v>506</v>
      </c>
      <c r="D77" s="124" t="s">
        <v>182</v>
      </c>
      <c r="E77" s="107" t="s">
        <v>4</v>
      </c>
      <c r="F77" s="28">
        <v>173.98</v>
      </c>
      <c r="G77" s="25">
        <v>125.36</v>
      </c>
      <c r="H77" s="25">
        <f t="shared" ref="H77:H83" si="10">F77*G77</f>
        <v>21810.132799999999</v>
      </c>
      <c r="I77" s="48"/>
      <c r="J77" s="45">
        <f t="shared" si="0"/>
        <v>160.56108799999998</v>
      </c>
      <c r="K77" s="45">
        <f t="shared" si="1"/>
        <v>27934.418090239997</v>
      </c>
    </row>
    <row r="78" spans="1:11" s="3" customFormat="1" ht="25.5">
      <c r="A78" s="18" t="s">
        <v>44</v>
      </c>
      <c r="B78" s="121" t="s">
        <v>214</v>
      </c>
      <c r="C78" s="130" t="s">
        <v>507</v>
      </c>
      <c r="D78" s="124" t="s">
        <v>182</v>
      </c>
      <c r="E78" s="107" t="s">
        <v>3</v>
      </c>
      <c r="F78" s="28">
        <v>75.599999999999994</v>
      </c>
      <c r="G78" s="25">
        <v>15.13</v>
      </c>
      <c r="H78" s="25">
        <f t="shared" si="10"/>
        <v>1143.828</v>
      </c>
      <c r="I78" s="48"/>
      <c r="J78" s="45">
        <f t="shared" ref="J78:J178" si="11">G78*$I$8</f>
        <v>19.378504</v>
      </c>
      <c r="K78" s="45">
        <f t="shared" ref="K78:K168" si="12">F78*J78</f>
        <v>1465.0149023999998</v>
      </c>
    </row>
    <row r="79" spans="1:11" s="3" customFormat="1">
      <c r="A79" s="18" t="s">
        <v>91</v>
      </c>
      <c r="B79" s="121" t="s">
        <v>508</v>
      </c>
      <c r="C79" s="128" t="s">
        <v>509</v>
      </c>
      <c r="D79" s="124" t="s">
        <v>182</v>
      </c>
      <c r="E79" s="107" t="s">
        <v>3</v>
      </c>
      <c r="F79" s="28">
        <v>4.3499999999999996</v>
      </c>
      <c r="G79" s="25">
        <v>108.14</v>
      </c>
      <c r="H79" s="25">
        <f t="shared" si="10"/>
        <v>470.40899999999999</v>
      </c>
      <c r="I79" s="48"/>
      <c r="J79" s="45">
        <f t="shared" si="11"/>
        <v>138.50571199999999</v>
      </c>
      <c r="K79" s="45">
        <f t="shared" si="12"/>
        <v>602.49984719999986</v>
      </c>
    </row>
    <row r="80" spans="1:11" s="3" customFormat="1">
      <c r="A80" s="18" t="s">
        <v>144</v>
      </c>
      <c r="B80" s="121" t="s">
        <v>215</v>
      </c>
      <c r="C80" s="130" t="s">
        <v>510</v>
      </c>
      <c r="D80" s="124" t="s">
        <v>182</v>
      </c>
      <c r="E80" s="107" t="s">
        <v>3</v>
      </c>
      <c r="F80" s="28">
        <v>13.2</v>
      </c>
      <c r="G80" s="25">
        <v>118.15</v>
      </c>
      <c r="H80" s="25">
        <f t="shared" si="10"/>
        <v>1559.58</v>
      </c>
      <c r="I80" s="48"/>
      <c r="J80" s="45">
        <f t="shared" ref="J80:J81" si="13">G80*$I$8</f>
        <v>151.32651999999999</v>
      </c>
      <c r="K80" s="45">
        <f t="shared" ref="K80:K81" si="14">F80*J80</f>
        <v>1997.5100639999998</v>
      </c>
    </row>
    <row r="81" spans="1:11" s="3" customFormat="1">
      <c r="A81" s="18" t="s">
        <v>511</v>
      </c>
      <c r="B81" s="121" t="s">
        <v>512</v>
      </c>
      <c r="C81" s="130" t="s">
        <v>513</v>
      </c>
      <c r="D81" s="40" t="s">
        <v>182</v>
      </c>
      <c r="E81" s="107" t="s">
        <v>3</v>
      </c>
      <c r="F81" s="28">
        <v>5.6</v>
      </c>
      <c r="G81" s="25">
        <v>135.68</v>
      </c>
      <c r="H81" s="25">
        <f t="shared" si="10"/>
        <v>759.80799999999999</v>
      </c>
      <c r="I81" s="48"/>
      <c r="J81" s="45">
        <f t="shared" si="13"/>
        <v>173.778944</v>
      </c>
      <c r="K81" s="45">
        <f t="shared" si="14"/>
        <v>973.16208639999991</v>
      </c>
    </row>
    <row r="82" spans="1:11" s="3" customFormat="1">
      <c r="A82" s="18" t="s">
        <v>514</v>
      </c>
      <c r="B82" s="110" t="s">
        <v>580</v>
      </c>
      <c r="C82" s="152" t="s">
        <v>581</v>
      </c>
      <c r="D82" s="108" t="s">
        <v>178</v>
      </c>
      <c r="E82" s="107" t="s">
        <v>4</v>
      </c>
      <c r="F82" s="28">
        <v>51.8</v>
      </c>
      <c r="G82" s="25">
        <v>95</v>
      </c>
      <c r="H82" s="25">
        <f t="shared" si="10"/>
        <v>4921</v>
      </c>
      <c r="I82" s="48"/>
      <c r="J82" s="45">
        <f t="shared" si="11"/>
        <v>121.67599999999999</v>
      </c>
      <c r="K82" s="45">
        <f t="shared" si="12"/>
        <v>6302.8167999999987</v>
      </c>
    </row>
    <row r="83" spans="1:11" s="3" customFormat="1" ht="25.5">
      <c r="A83" s="18" t="s">
        <v>582</v>
      </c>
      <c r="B83" s="110" t="s">
        <v>583</v>
      </c>
      <c r="C83" s="24" t="s">
        <v>584</v>
      </c>
      <c r="D83" s="108" t="s">
        <v>178</v>
      </c>
      <c r="E83" s="107" t="s">
        <v>585</v>
      </c>
      <c r="F83" s="28">
        <v>3</v>
      </c>
      <c r="G83" s="25">
        <v>130.13999999999999</v>
      </c>
      <c r="H83" s="25">
        <f t="shared" si="10"/>
        <v>390.41999999999996</v>
      </c>
      <c r="I83" s="48"/>
      <c r="J83" s="45">
        <f t="shared" si="11"/>
        <v>166.68331199999997</v>
      </c>
      <c r="K83" s="45">
        <f t="shared" si="12"/>
        <v>500.04993599999989</v>
      </c>
    </row>
    <row r="84" spans="1:11" s="3" customFormat="1">
      <c r="A84" s="20">
        <v>8</v>
      </c>
      <c r="B84" s="117"/>
      <c r="C84" s="134" t="s">
        <v>120</v>
      </c>
      <c r="D84" s="114"/>
      <c r="E84" s="115"/>
      <c r="F84" s="30"/>
      <c r="G84" s="23"/>
      <c r="H84" s="23"/>
      <c r="I84" s="47"/>
      <c r="J84" s="45"/>
      <c r="K84" s="47"/>
    </row>
    <row r="85" spans="1:11" s="3" customFormat="1" ht="25.5">
      <c r="A85" s="18" t="s">
        <v>46</v>
      </c>
      <c r="B85" s="121" t="s">
        <v>216</v>
      </c>
      <c r="C85" s="128" t="s">
        <v>515</v>
      </c>
      <c r="D85" s="40" t="s">
        <v>182</v>
      </c>
      <c r="E85" s="107" t="s">
        <v>4</v>
      </c>
      <c r="F85" s="28">
        <v>347.96</v>
      </c>
      <c r="G85" s="25">
        <v>4.13</v>
      </c>
      <c r="H85" s="25">
        <f t="shared" ref="H85:H90" si="15">F85*G85</f>
        <v>1437.0747999999999</v>
      </c>
      <c r="I85" s="48"/>
      <c r="J85" s="45">
        <f t="shared" si="11"/>
        <v>5.2897039999999995</v>
      </c>
      <c r="K85" s="45">
        <f t="shared" si="12"/>
        <v>1840.6054038399998</v>
      </c>
    </row>
    <row r="86" spans="1:11" s="3" customFormat="1" ht="38.25">
      <c r="A86" s="18" t="s">
        <v>47</v>
      </c>
      <c r="B86" s="121" t="s">
        <v>217</v>
      </c>
      <c r="C86" s="126" t="s">
        <v>516</v>
      </c>
      <c r="D86" s="124" t="s">
        <v>182</v>
      </c>
      <c r="E86" s="107" t="s">
        <v>4</v>
      </c>
      <c r="F86" s="28">
        <v>102.71</v>
      </c>
      <c r="G86" s="25">
        <v>37.770000000000003</v>
      </c>
      <c r="H86" s="25">
        <f t="shared" si="15"/>
        <v>3879.3567000000003</v>
      </c>
      <c r="I86" s="48"/>
      <c r="J86" s="45">
        <f t="shared" si="11"/>
        <v>48.375816</v>
      </c>
      <c r="K86" s="45">
        <f t="shared" si="12"/>
        <v>4968.6800613599999</v>
      </c>
    </row>
    <row r="87" spans="1:11" s="3" customFormat="1" ht="38.25">
      <c r="A87" s="18" t="s">
        <v>48</v>
      </c>
      <c r="B87" s="121" t="s">
        <v>517</v>
      </c>
      <c r="C87" s="128" t="s">
        <v>518</v>
      </c>
      <c r="D87" s="124" t="s">
        <v>182</v>
      </c>
      <c r="E87" s="107" t="s">
        <v>4</v>
      </c>
      <c r="F87" s="28">
        <v>251.79</v>
      </c>
      <c r="G87" s="25">
        <v>34.659999999999997</v>
      </c>
      <c r="H87" s="25">
        <f t="shared" si="15"/>
        <v>8727.0413999999982</v>
      </c>
      <c r="I87" s="48"/>
      <c r="J87" s="45">
        <f t="shared" si="11"/>
        <v>44.392527999999992</v>
      </c>
      <c r="K87" s="45">
        <f t="shared" si="12"/>
        <v>11177.594625119997</v>
      </c>
    </row>
    <row r="88" spans="1:11" s="3" customFormat="1" ht="38.25">
      <c r="A88" s="18" t="s">
        <v>70</v>
      </c>
      <c r="B88" s="110" t="s">
        <v>218</v>
      </c>
      <c r="C88" s="135" t="s">
        <v>519</v>
      </c>
      <c r="D88" s="125" t="s">
        <v>182</v>
      </c>
      <c r="E88" s="107" t="s">
        <v>4</v>
      </c>
      <c r="F88" s="28">
        <v>42.58</v>
      </c>
      <c r="G88" s="25">
        <v>70.84</v>
      </c>
      <c r="H88" s="25">
        <f t="shared" si="15"/>
        <v>3016.3672000000001</v>
      </c>
      <c r="I88" s="48"/>
      <c r="J88" s="45">
        <f t="shared" si="11"/>
        <v>90.731871999999996</v>
      </c>
      <c r="K88" s="45">
        <f t="shared" si="12"/>
        <v>3863.3631097599996</v>
      </c>
    </row>
    <row r="89" spans="1:11" s="3" customFormat="1" ht="51">
      <c r="A89" s="181" t="s">
        <v>73</v>
      </c>
      <c r="B89" s="179" t="s">
        <v>520</v>
      </c>
      <c r="C89" s="185" t="s">
        <v>521</v>
      </c>
      <c r="D89" s="186" t="s">
        <v>161</v>
      </c>
      <c r="E89" s="184" t="s">
        <v>4</v>
      </c>
      <c r="F89" s="175">
        <v>61.78</v>
      </c>
      <c r="G89" s="176">
        <v>527.22</v>
      </c>
      <c r="H89" s="176">
        <f t="shared" si="15"/>
        <v>32571.651600000001</v>
      </c>
      <c r="I89" s="177"/>
      <c r="J89" s="173">
        <f t="shared" si="11"/>
        <v>675.26337599999999</v>
      </c>
      <c r="K89" s="173">
        <f t="shared" si="12"/>
        <v>41717.771369280003</v>
      </c>
    </row>
    <row r="90" spans="1:11" s="3" customFormat="1" ht="30.75" customHeight="1">
      <c r="A90" s="18" t="s">
        <v>74</v>
      </c>
      <c r="B90" s="121" t="s">
        <v>220</v>
      </c>
      <c r="C90" s="131" t="s">
        <v>522</v>
      </c>
      <c r="D90" s="40" t="s">
        <v>182</v>
      </c>
      <c r="E90" s="107" t="s">
        <v>3</v>
      </c>
      <c r="F90" s="28">
        <v>6.6</v>
      </c>
      <c r="G90" s="25">
        <v>93.84</v>
      </c>
      <c r="H90" s="25">
        <f t="shared" si="15"/>
        <v>619.34399999999994</v>
      </c>
      <c r="I90" s="48"/>
      <c r="J90" s="45">
        <f t="shared" si="11"/>
        <v>120.19027199999999</v>
      </c>
      <c r="K90" s="45">
        <f t="shared" si="12"/>
        <v>793.25579519999997</v>
      </c>
    </row>
    <row r="91" spans="1:11" s="3" customFormat="1" ht="22.5" customHeight="1">
      <c r="A91" s="20">
        <v>9</v>
      </c>
      <c r="B91" s="116"/>
      <c r="C91" s="111" t="s">
        <v>121</v>
      </c>
      <c r="D91" s="112"/>
      <c r="E91" s="115"/>
      <c r="F91" s="30"/>
      <c r="G91" s="25"/>
      <c r="H91" s="25"/>
      <c r="I91" s="48"/>
      <c r="J91" s="45"/>
      <c r="K91" s="48"/>
    </row>
    <row r="92" spans="1:11" s="3" customFormat="1" ht="38.25">
      <c r="A92" s="18" t="s">
        <v>50</v>
      </c>
      <c r="B92" s="121" t="s">
        <v>221</v>
      </c>
      <c r="C92" s="131" t="s">
        <v>523</v>
      </c>
      <c r="D92" s="40" t="s">
        <v>182</v>
      </c>
      <c r="E92" s="107" t="s">
        <v>4</v>
      </c>
      <c r="F92" s="28">
        <v>163.18</v>
      </c>
      <c r="G92" s="25">
        <v>27.36</v>
      </c>
      <c r="H92" s="25">
        <f>F92*G92</f>
        <v>4464.6048000000001</v>
      </c>
      <c r="I92" s="48"/>
      <c r="J92" s="45">
        <f t="shared" si="11"/>
        <v>35.042687999999998</v>
      </c>
      <c r="K92" s="45">
        <f t="shared" si="12"/>
        <v>5718.2658278400004</v>
      </c>
    </row>
    <row r="93" spans="1:11" s="3" customFormat="1" ht="25.5">
      <c r="A93" s="18" t="s">
        <v>51</v>
      </c>
      <c r="B93" s="110" t="s">
        <v>222</v>
      </c>
      <c r="C93" s="132" t="s">
        <v>525</v>
      </c>
      <c r="D93" s="108" t="s">
        <v>219</v>
      </c>
      <c r="E93" s="107" t="s">
        <v>4</v>
      </c>
      <c r="F93" s="28">
        <v>133.97999999999999</v>
      </c>
      <c r="G93" s="25">
        <v>577.01</v>
      </c>
      <c r="H93" s="25">
        <f t="shared" ref="H93:H102" si="16">F93*G93</f>
        <v>77307.799799999993</v>
      </c>
      <c r="I93" s="48"/>
      <c r="J93" s="45">
        <f t="shared" si="11"/>
        <v>739.03440799999998</v>
      </c>
      <c r="K93" s="45">
        <f t="shared" si="12"/>
        <v>99015.829983839983</v>
      </c>
    </row>
    <row r="94" spans="1:11" s="3" customFormat="1" ht="25.5">
      <c r="A94" s="18" t="s">
        <v>68</v>
      </c>
      <c r="B94" s="110" t="s">
        <v>223</v>
      </c>
      <c r="C94" s="132" t="s">
        <v>524</v>
      </c>
      <c r="D94" s="108" t="s">
        <v>219</v>
      </c>
      <c r="E94" s="107" t="s">
        <v>4</v>
      </c>
      <c r="F94" s="28">
        <v>27.7</v>
      </c>
      <c r="G94" s="25">
        <v>586.03</v>
      </c>
      <c r="H94" s="25">
        <f t="shared" si="16"/>
        <v>16233.030999999999</v>
      </c>
      <c r="I94" s="48"/>
      <c r="J94" s="45">
        <f t="shared" si="11"/>
        <v>750.58722399999988</v>
      </c>
      <c r="K94" s="45">
        <f t="shared" si="12"/>
        <v>20791.266104799997</v>
      </c>
    </row>
    <row r="95" spans="1:11" s="3" customFormat="1" ht="25.5">
      <c r="A95" s="18" t="s">
        <v>92</v>
      </c>
      <c r="B95" s="110" t="s">
        <v>526</v>
      </c>
      <c r="C95" s="131" t="s">
        <v>527</v>
      </c>
      <c r="D95" s="108" t="s">
        <v>161</v>
      </c>
      <c r="E95" s="107" t="s">
        <v>4</v>
      </c>
      <c r="F95" s="28">
        <v>105.9</v>
      </c>
      <c r="G95" s="25">
        <v>50.89</v>
      </c>
      <c r="H95" s="25">
        <f t="shared" si="16"/>
        <v>5389.2510000000002</v>
      </c>
      <c r="I95" s="48"/>
      <c r="J95" s="45">
        <f t="shared" si="11"/>
        <v>65.179912000000002</v>
      </c>
      <c r="K95" s="45">
        <f t="shared" si="12"/>
        <v>6902.5526808000004</v>
      </c>
    </row>
    <row r="96" spans="1:11" s="3" customFormat="1" ht="25.5">
      <c r="A96" s="18" t="s">
        <v>123</v>
      </c>
      <c r="B96" s="110" t="s">
        <v>224</v>
      </c>
      <c r="C96" s="132" t="s">
        <v>528</v>
      </c>
      <c r="D96" s="108" t="s">
        <v>219</v>
      </c>
      <c r="E96" s="107" t="s">
        <v>3</v>
      </c>
      <c r="F96" s="28">
        <v>1.4</v>
      </c>
      <c r="G96" s="25">
        <v>109.74</v>
      </c>
      <c r="H96" s="25">
        <f t="shared" si="16"/>
        <v>153.636</v>
      </c>
      <c r="I96" s="48"/>
      <c r="J96" s="45">
        <f t="shared" si="11"/>
        <v>140.554992</v>
      </c>
      <c r="K96" s="45">
        <f t="shared" si="12"/>
        <v>196.7769888</v>
      </c>
    </row>
    <row r="97" spans="1:15" s="3" customFormat="1" ht="25.5">
      <c r="A97" s="18" t="s">
        <v>95</v>
      </c>
      <c r="B97" s="110" t="s">
        <v>224</v>
      </c>
      <c r="C97" s="136" t="s">
        <v>124</v>
      </c>
      <c r="D97" s="108" t="s">
        <v>219</v>
      </c>
      <c r="E97" s="107" t="s">
        <v>3</v>
      </c>
      <c r="F97" s="28">
        <v>5</v>
      </c>
      <c r="G97" s="25">
        <v>154.74</v>
      </c>
      <c r="H97" s="25">
        <f t="shared" si="16"/>
        <v>773.7</v>
      </c>
      <c r="I97" s="48"/>
      <c r="J97" s="45">
        <f t="shared" si="11"/>
        <v>198.19099199999999</v>
      </c>
      <c r="K97" s="45">
        <f t="shared" si="12"/>
        <v>990.95496000000003</v>
      </c>
    </row>
    <row r="98" spans="1:15" s="3" customFormat="1" ht="25.5">
      <c r="A98" s="18" t="s">
        <v>96</v>
      </c>
      <c r="B98" s="110" t="s">
        <v>225</v>
      </c>
      <c r="C98" s="132" t="s">
        <v>125</v>
      </c>
      <c r="D98" s="108" t="s">
        <v>219</v>
      </c>
      <c r="E98" s="107" t="s">
        <v>3</v>
      </c>
      <c r="F98" s="28">
        <v>51</v>
      </c>
      <c r="G98" s="25">
        <v>68.12</v>
      </c>
      <c r="H98" s="25">
        <f t="shared" si="16"/>
        <v>3474.1200000000003</v>
      </c>
      <c r="I98" s="48"/>
      <c r="J98" s="45">
        <f t="shared" si="11"/>
        <v>87.248096000000004</v>
      </c>
      <c r="K98" s="45">
        <f t="shared" si="12"/>
        <v>4449.6528960000005</v>
      </c>
    </row>
    <row r="99" spans="1:15" s="3" customFormat="1" ht="25.5">
      <c r="A99" s="18" t="s">
        <v>127</v>
      </c>
      <c r="B99" s="110" t="s">
        <v>225</v>
      </c>
      <c r="C99" s="132" t="s">
        <v>126</v>
      </c>
      <c r="D99" s="108" t="s">
        <v>219</v>
      </c>
      <c r="E99" s="107" t="s">
        <v>3</v>
      </c>
      <c r="F99" s="28">
        <v>28.9</v>
      </c>
      <c r="G99" s="25">
        <v>68.12</v>
      </c>
      <c r="H99" s="25">
        <f t="shared" si="16"/>
        <v>1968.6680000000001</v>
      </c>
      <c r="I99" s="48"/>
      <c r="J99" s="45">
        <f t="shared" si="11"/>
        <v>87.248096000000004</v>
      </c>
      <c r="K99" s="45">
        <f t="shared" si="12"/>
        <v>2521.4699744</v>
      </c>
    </row>
    <row r="100" spans="1:15" s="3" customFormat="1" ht="25.5">
      <c r="A100" s="18" t="s">
        <v>128</v>
      </c>
      <c r="B100" s="121" t="s">
        <v>226</v>
      </c>
      <c r="C100" s="128" t="s">
        <v>529</v>
      </c>
      <c r="D100" s="124" t="s">
        <v>182</v>
      </c>
      <c r="E100" s="107" t="s">
        <v>4</v>
      </c>
      <c r="F100" s="28">
        <f>96.96*0.4</f>
        <v>38.783999999999999</v>
      </c>
      <c r="G100" s="25">
        <v>140.56</v>
      </c>
      <c r="H100" s="25">
        <f t="shared" si="16"/>
        <v>5451.4790400000002</v>
      </c>
      <c r="I100" s="48"/>
      <c r="J100" s="45">
        <f t="shared" si="11"/>
        <v>180.029248</v>
      </c>
      <c r="K100" s="45">
        <f t="shared" si="12"/>
        <v>6982.2543544319997</v>
      </c>
    </row>
    <row r="101" spans="1:15" s="3" customFormat="1" ht="38.25">
      <c r="A101" s="18" t="s">
        <v>129</v>
      </c>
      <c r="B101" s="121" t="s">
        <v>530</v>
      </c>
      <c r="C101" s="128" t="s">
        <v>531</v>
      </c>
      <c r="D101" s="124" t="s">
        <v>182</v>
      </c>
      <c r="E101" s="107" t="s">
        <v>4</v>
      </c>
      <c r="F101" s="28">
        <f>24.9*0.3</f>
        <v>7.4699999999999989</v>
      </c>
      <c r="G101" s="25">
        <v>24.3</v>
      </c>
      <c r="H101" s="25">
        <f t="shared" si="16"/>
        <v>181.52099999999999</v>
      </c>
      <c r="I101" s="48"/>
      <c r="J101" s="45">
        <f t="shared" si="11"/>
        <v>31.123439999999999</v>
      </c>
      <c r="K101" s="45">
        <f t="shared" si="12"/>
        <v>232.49209679999996</v>
      </c>
    </row>
    <row r="102" spans="1:15" s="3" customFormat="1" ht="25.5">
      <c r="A102" s="18" t="s">
        <v>130</v>
      </c>
      <c r="B102" s="121" t="s">
        <v>227</v>
      </c>
      <c r="C102" s="128" t="s">
        <v>532</v>
      </c>
      <c r="D102" s="124" t="s">
        <v>182</v>
      </c>
      <c r="E102" s="107" t="s">
        <v>4</v>
      </c>
      <c r="F102" s="28">
        <v>76.099999999999994</v>
      </c>
      <c r="G102" s="25">
        <v>45.97</v>
      </c>
      <c r="H102" s="25">
        <f t="shared" si="16"/>
        <v>3498.3169999999996</v>
      </c>
      <c r="I102" s="48"/>
      <c r="J102" s="45">
        <f t="shared" si="11"/>
        <v>58.878375999999996</v>
      </c>
      <c r="K102" s="45">
        <f t="shared" si="12"/>
        <v>4480.6444135999991</v>
      </c>
    </row>
    <row r="103" spans="1:15" s="3" customFormat="1" ht="23.25" customHeight="1">
      <c r="A103" s="20">
        <v>10</v>
      </c>
      <c r="B103" s="117"/>
      <c r="C103" s="106" t="s">
        <v>67</v>
      </c>
      <c r="D103" s="114"/>
      <c r="E103" s="115"/>
      <c r="F103" s="28"/>
      <c r="G103" s="23"/>
      <c r="H103" s="23"/>
      <c r="I103" s="47"/>
      <c r="J103" s="45"/>
      <c r="K103" s="47"/>
    </row>
    <row r="104" spans="1:15" s="3" customFormat="1" ht="29.25" customHeight="1">
      <c r="A104" s="18" t="s">
        <v>53</v>
      </c>
      <c r="B104" s="121" t="s">
        <v>228</v>
      </c>
      <c r="C104" s="128" t="s">
        <v>533</v>
      </c>
      <c r="D104" s="124" t="s">
        <v>182</v>
      </c>
      <c r="E104" s="107" t="s">
        <v>3</v>
      </c>
      <c r="F104" s="28">
        <v>23.4</v>
      </c>
      <c r="G104" s="25">
        <v>13.58</v>
      </c>
      <c r="H104" s="25">
        <f>F104*G104</f>
        <v>317.77199999999999</v>
      </c>
      <c r="I104" s="48"/>
      <c r="J104" s="45">
        <f t="shared" si="11"/>
        <v>17.393263999999999</v>
      </c>
      <c r="K104" s="45">
        <f t="shared" si="12"/>
        <v>407.00237759999993</v>
      </c>
    </row>
    <row r="105" spans="1:15" s="3" customFormat="1" ht="38.25">
      <c r="A105" s="18" t="s">
        <v>69</v>
      </c>
      <c r="B105" s="121" t="s">
        <v>229</v>
      </c>
      <c r="C105" s="128" t="s">
        <v>534</v>
      </c>
      <c r="D105" s="124" t="s">
        <v>182</v>
      </c>
      <c r="E105" s="107" t="s">
        <v>4</v>
      </c>
      <c r="F105" s="28">
        <v>7.46</v>
      </c>
      <c r="G105" s="25">
        <v>245.8</v>
      </c>
      <c r="H105" s="25">
        <f t="shared" ref="H105:H114" si="17">F105*G105</f>
        <v>1833.6680000000001</v>
      </c>
      <c r="I105" s="48"/>
      <c r="J105" s="45">
        <f t="shared" si="11"/>
        <v>314.82064000000003</v>
      </c>
      <c r="K105" s="45">
        <f t="shared" si="12"/>
        <v>2348.5619744000001</v>
      </c>
    </row>
    <row r="106" spans="1:15" s="3" customFormat="1" ht="25.5">
      <c r="A106" s="18" t="s">
        <v>75</v>
      </c>
      <c r="B106" s="121" t="s">
        <v>230</v>
      </c>
      <c r="C106" s="128" t="s">
        <v>535</v>
      </c>
      <c r="D106" s="124" t="s">
        <v>182</v>
      </c>
      <c r="E106" s="107" t="s">
        <v>94</v>
      </c>
      <c r="F106" s="28">
        <v>3</v>
      </c>
      <c r="G106" s="25">
        <v>410.72</v>
      </c>
      <c r="H106" s="25">
        <f t="shared" si="17"/>
        <v>1232.1600000000001</v>
      </c>
      <c r="I106" s="48"/>
      <c r="J106" s="45">
        <f t="shared" si="11"/>
        <v>526.05017599999996</v>
      </c>
      <c r="K106" s="45">
        <f t="shared" si="12"/>
        <v>1578.1505279999999</v>
      </c>
    </row>
    <row r="107" spans="1:15" s="3" customFormat="1" ht="51">
      <c r="A107" s="18" t="s">
        <v>97</v>
      </c>
      <c r="B107" s="110" t="s">
        <v>586</v>
      </c>
      <c r="C107" s="126" t="s">
        <v>587</v>
      </c>
      <c r="D107" s="124" t="s">
        <v>182</v>
      </c>
      <c r="E107" s="109" t="s">
        <v>59</v>
      </c>
      <c r="F107" s="28">
        <v>1</v>
      </c>
      <c r="G107" s="25">
        <v>538.41</v>
      </c>
      <c r="H107" s="25">
        <f t="shared" si="17"/>
        <v>538.41</v>
      </c>
      <c r="I107" s="48"/>
      <c r="J107" s="45">
        <f t="shared" si="11"/>
        <v>689.59552799999994</v>
      </c>
      <c r="K107" s="45">
        <f t="shared" si="12"/>
        <v>689.59552799999994</v>
      </c>
    </row>
    <row r="108" spans="1:15" s="3" customFormat="1" ht="51">
      <c r="A108" s="18" t="s">
        <v>131</v>
      </c>
      <c r="B108" s="110" t="s">
        <v>231</v>
      </c>
      <c r="C108" s="126" t="s">
        <v>536</v>
      </c>
      <c r="D108" s="124" t="s">
        <v>182</v>
      </c>
      <c r="E108" s="109" t="s">
        <v>59</v>
      </c>
      <c r="F108" s="28">
        <v>2</v>
      </c>
      <c r="G108" s="25">
        <v>436.71</v>
      </c>
      <c r="H108" s="25">
        <f t="shared" si="17"/>
        <v>873.42</v>
      </c>
      <c r="I108" s="48"/>
      <c r="J108" s="45">
        <f t="shared" si="11"/>
        <v>559.338168</v>
      </c>
      <c r="K108" s="45">
        <f t="shared" si="12"/>
        <v>1118.676336</v>
      </c>
    </row>
    <row r="109" spans="1:15" s="3" customFormat="1" ht="25.5">
      <c r="A109" s="18" t="s">
        <v>132</v>
      </c>
      <c r="B109" s="110" t="s">
        <v>232</v>
      </c>
      <c r="C109" s="132" t="s">
        <v>537</v>
      </c>
      <c r="D109" s="124" t="s">
        <v>182</v>
      </c>
      <c r="E109" s="107" t="s">
        <v>94</v>
      </c>
      <c r="F109" s="28">
        <v>3</v>
      </c>
      <c r="G109" s="25">
        <v>125.43</v>
      </c>
      <c r="H109" s="25">
        <f t="shared" si="17"/>
        <v>376.29</v>
      </c>
      <c r="I109" s="48"/>
      <c r="J109" s="45">
        <f t="shared" si="11"/>
        <v>160.650744</v>
      </c>
      <c r="K109" s="45">
        <f t="shared" si="12"/>
        <v>481.95223199999998</v>
      </c>
    </row>
    <row r="110" spans="1:15" s="3" customFormat="1" ht="66" customHeight="1">
      <c r="A110" s="181" t="s">
        <v>133</v>
      </c>
      <c r="B110" s="187" t="s">
        <v>233</v>
      </c>
      <c r="C110" s="185" t="s">
        <v>538</v>
      </c>
      <c r="D110" s="183" t="s">
        <v>182</v>
      </c>
      <c r="E110" s="184" t="s">
        <v>4</v>
      </c>
      <c r="F110" s="175">
        <v>8.2200000000000006</v>
      </c>
      <c r="G110" s="176">
        <v>447.83</v>
      </c>
      <c r="H110" s="176">
        <f t="shared" si="17"/>
        <v>3681.1626000000001</v>
      </c>
      <c r="I110" s="177"/>
      <c r="J110" s="173">
        <f t="shared" si="11"/>
        <v>573.58066399999996</v>
      </c>
      <c r="K110" s="173">
        <f t="shared" si="12"/>
        <v>4714.8330580800002</v>
      </c>
      <c r="L110" s="207"/>
      <c r="M110" s="207"/>
      <c r="N110" s="207"/>
      <c r="O110" s="207"/>
    </row>
    <row r="111" spans="1:15" s="3" customFormat="1" ht="37.5" customHeight="1">
      <c r="A111" s="18" t="s">
        <v>590</v>
      </c>
      <c r="B111" s="121" t="s">
        <v>592</v>
      </c>
      <c r="C111" s="132" t="s">
        <v>591</v>
      </c>
      <c r="D111" s="124" t="s">
        <v>182</v>
      </c>
      <c r="E111" s="109" t="s">
        <v>59</v>
      </c>
      <c r="F111" s="28">
        <v>1</v>
      </c>
      <c r="G111" s="25">
        <v>1772.3</v>
      </c>
      <c r="H111" s="25">
        <f t="shared" si="17"/>
        <v>1772.3</v>
      </c>
      <c r="I111" s="48"/>
      <c r="J111" s="45">
        <f t="shared" si="11"/>
        <v>2269.9618399999999</v>
      </c>
      <c r="K111" s="45">
        <f t="shared" si="12"/>
        <v>2269.9618399999999</v>
      </c>
      <c r="L111" s="154"/>
      <c r="M111" s="154"/>
      <c r="N111" s="154"/>
      <c r="O111" s="154"/>
    </row>
    <row r="112" spans="1:15" s="3" customFormat="1" ht="20.25" customHeight="1">
      <c r="A112" s="20">
        <v>11</v>
      </c>
      <c r="B112" s="117"/>
      <c r="C112" s="139" t="s">
        <v>49</v>
      </c>
      <c r="D112" s="114"/>
      <c r="E112" s="115"/>
      <c r="F112" s="30"/>
      <c r="G112" s="23"/>
      <c r="H112" s="23"/>
      <c r="I112" s="47"/>
      <c r="J112" s="45"/>
      <c r="K112" s="47"/>
    </row>
    <row r="113" spans="1:11" s="3" customFormat="1">
      <c r="A113" s="18" t="s">
        <v>54</v>
      </c>
      <c r="B113" s="121" t="s">
        <v>234</v>
      </c>
      <c r="C113" s="128" t="s">
        <v>539</v>
      </c>
      <c r="D113" s="40" t="s">
        <v>182</v>
      </c>
      <c r="E113" s="107" t="s">
        <v>4</v>
      </c>
      <c r="F113" s="28">
        <v>274.44</v>
      </c>
      <c r="G113" s="25">
        <v>2.75</v>
      </c>
      <c r="H113" s="25">
        <f t="shared" si="17"/>
        <v>754.71</v>
      </c>
      <c r="I113" s="48"/>
      <c r="J113" s="45">
        <f t="shared" si="11"/>
        <v>3.5221999999999998</v>
      </c>
      <c r="K113" s="45">
        <f t="shared" si="12"/>
        <v>966.63256799999988</v>
      </c>
    </row>
    <row r="114" spans="1:11" s="3" customFormat="1">
      <c r="A114" s="18" t="s">
        <v>134</v>
      </c>
      <c r="B114" s="121" t="s">
        <v>235</v>
      </c>
      <c r="C114" s="140" t="s">
        <v>540</v>
      </c>
      <c r="D114" s="40" t="s">
        <v>182</v>
      </c>
      <c r="E114" s="107" t="s">
        <v>4</v>
      </c>
      <c r="F114" s="28">
        <v>274.44</v>
      </c>
      <c r="G114" s="25">
        <v>10.98</v>
      </c>
      <c r="H114" s="25">
        <f t="shared" si="17"/>
        <v>3013.3512000000001</v>
      </c>
      <c r="I114" s="48"/>
      <c r="J114" s="45">
        <f t="shared" si="11"/>
        <v>14.063184</v>
      </c>
      <c r="K114" s="45">
        <f t="shared" si="12"/>
        <v>3859.5002169599998</v>
      </c>
    </row>
    <row r="115" spans="1:11" s="3" customFormat="1">
      <c r="A115" s="181" t="s">
        <v>135</v>
      </c>
      <c r="B115" s="187" t="s">
        <v>542</v>
      </c>
      <c r="C115" s="188" t="s">
        <v>541</v>
      </c>
      <c r="D115" s="189" t="s">
        <v>182</v>
      </c>
      <c r="E115" s="175" t="s">
        <v>4</v>
      </c>
      <c r="F115" s="175">
        <v>285.70999999999998</v>
      </c>
      <c r="G115" s="176">
        <v>12.79</v>
      </c>
      <c r="H115" s="176">
        <f t="shared" ref="H115:H159" si="18">F115*G115</f>
        <v>3654.2308999999996</v>
      </c>
      <c r="I115" s="177"/>
      <c r="J115" s="173">
        <f t="shared" si="11"/>
        <v>16.381431999999997</v>
      </c>
      <c r="K115" s="173">
        <f t="shared" si="12"/>
        <v>4680.3389367199989</v>
      </c>
    </row>
    <row r="116" spans="1:11" s="3" customFormat="1">
      <c r="A116" s="18" t="s">
        <v>136</v>
      </c>
      <c r="B116" s="121" t="s">
        <v>543</v>
      </c>
      <c r="C116" s="141" t="s">
        <v>544</v>
      </c>
      <c r="D116" s="40" t="s">
        <v>182</v>
      </c>
      <c r="E116" s="28" t="s">
        <v>4</v>
      </c>
      <c r="F116" s="69">
        <v>233.67</v>
      </c>
      <c r="G116" s="49">
        <v>14.45</v>
      </c>
      <c r="H116" s="49">
        <f t="shared" si="18"/>
        <v>3376.5314999999996</v>
      </c>
      <c r="I116" s="48"/>
      <c r="J116" s="45">
        <f t="shared" si="11"/>
        <v>18.507559999999998</v>
      </c>
      <c r="K116" s="45">
        <f t="shared" si="12"/>
        <v>4324.6615451999996</v>
      </c>
    </row>
    <row r="117" spans="1:11" s="3" customFormat="1">
      <c r="A117" s="18" t="s">
        <v>460</v>
      </c>
      <c r="B117" s="137" t="s">
        <v>236</v>
      </c>
      <c r="C117" s="141" t="s">
        <v>545</v>
      </c>
      <c r="D117" s="138" t="s">
        <v>182</v>
      </c>
      <c r="E117" s="69" t="s">
        <v>4</v>
      </c>
      <c r="F117" s="69">
        <v>18.899999999999999</v>
      </c>
      <c r="G117" s="49">
        <v>17.940000000000001</v>
      </c>
      <c r="H117" s="49">
        <f t="shared" si="18"/>
        <v>339.06599999999997</v>
      </c>
      <c r="I117" s="48"/>
      <c r="J117" s="45">
        <f t="shared" si="11"/>
        <v>22.977551999999999</v>
      </c>
      <c r="K117" s="45">
        <f t="shared" si="12"/>
        <v>434.27573279999996</v>
      </c>
    </row>
    <row r="118" spans="1:11" s="3" customFormat="1" ht="23.25" customHeight="1">
      <c r="A118" s="20">
        <v>12</v>
      </c>
      <c r="B118" s="70"/>
      <c r="C118" s="77" t="s">
        <v>448</v>
      </c>
      <c r="D118" s="71"/>
      <c r="E118" s="71"/>
      <c r="F118" s="98"/>
      <c r="G118" s="71"/>
      <c r="H118" s="71"/>
      <c r="I118" s="48"/>
      <c r="J118" s="45"/>
      <c r="K118" s="45"/>
    </row>
    <row r="119" spans="1:11" s="3" customFormat="1" ht="25.5">
      <c r="A119" s="18" t="s">
        <v>71</v>
      </c>
      <c r="B119" s="72" t="s">
        <v>249</v>
      </c>
      <c r="C119" s="142" t="s">
        <v>546</v>
      </c>
      <c r="D119" s="74" t="s">
        <v>276</v>
      </c>
      <c r="E119" s="27" t="s">
        <v>59</v>
      </c>
      <c r="F119" s="89">
        <v>1</v>
      </c>
      <c r="G119" s="75">
        <v>111.67</v>
      </c>
      <c r="H119" s="49">
        <f t="shared" si="18"/>
        <v>111.67</v>
      </c>
      <c r="I119" s="48"/>
      <c r="J119" s="45">
        <f t="shared" ref="J119:J133" si="19">G119*$I$8</f>
        <v>143.02693600000001</v>
      </c>
      <c r="K119" s="45">
        <f t="shared" ref="K119:K133" si="20">F119*J119</f>
        <v>143.02693600000001</v>
      </c>
    </row>
    <row r="120" spans="1:11" s="3" customFormat="1" ht="25.5">
      <c r="A120" s="18" t="s">
        <v>145</v>
      </c>
      <c r="B120" s="72" t="s">
        <v>250</v>
      </c>
      <c r="C120" s="143" t="s">
        <v>547</v>
      </c>
      <c r="D120" s="74" t="s">
        <v>276</v>
      </c>
      <c r="E120" s="27" t="s">
        <v>59</v>
      </c>
      <c r="F120" s="89">
        <v>1</v>
      </c>
      <c r="G120" s="75">
        <v>6.26</v>
      </c>
      <c r="H120" s="49">
        <f t="shared" si="18"/>
        <v>6.26</v>
      </c>
      <c r="I120" s="48"/>
      <c r="J120" s="45">
        <f t="shared" si="19"/>
        <v>8.0178079999999987</v>
      </c>
      <c r="K120" s="45">
        <f t="shared" si="20"/>
        <v>8.0178079999999987</v>
      </c>
    </row>
    <row r="121" spans="1:11" s="3" customFormat="1" ht="25.5">
      <c r="A121" s="18" t="s">
        <v>146</v>
      </c>
      <c r="B121" s="72" t="s">
        <v>251</v>
      </c>
      <c r="C121" s="142" t="s">
        <v>548</v>
      </c>
      <c r="D121" s="74" t="s">
        <v>276</v>
      </c>
      <c r="E121" s="27" t="s">
        <v>59</v>
      </c>
      <c r="F121" s="89">
        <v>1</v>
      </c>
      <c r="G121" s="75">
        <v>15.34</v>
      </c>
      <c r="H121" s="49">
        <f t="shared" si="18"/>
        <v>15.34</v>
      </c>
      <c r="I121" s="48"/>
      <c r="J121" s="45">
        <f t="shared" si="19"/>
        <v>19.647472</v>
      </c>
      <c r="K121" s="45">
        <f t="shared" si="20"/>
        <v>19.647472</v>
      </c>
    </row>
    <row r="122" spans="1:11" s="3" customFormat="1">
      <c r="A122" s="18" t="s">
        <v>283</v>
      </c>
      <c r="B122" s="78" t="s">
        <v>307</v>
      </c>
      <c r="C122" s="76" t="s">
        <v>295</v>
      </c>
      <c r="D122" s="74" t="s">
        <v>278</v>
      </c>
      <c r="E122" s="27" t="s">
        <v>59</v>
      </c>
      <c r="F122" s="89">
        <v>1</v>
      </c>
      <c r="G122" s="75">
        <v>27.48</v>
      </c>
      <c r="H122" s="49">
        <f t="shared" si="18"/>
        <v>27.48</v>
      </c>
      <c r="I122" s="48"/>
      <c r="J122" s="45">
        <f t="shared" si="19"/>
        <v>35.196384000000002</v>
      </c>
      <c r="K122" s="45">
        <f t="shared" si="20"/>
        <v>35.196384000000002</v>
      </c>
    </row>
    <row r="123" spans="1:11" s="3" customFormat="1">
      <c r="A123" s="18" t="s">
        <v>284</v>
      </c>
      <c r="B123" s="78" t="s">
        <v>302</v>
      </c>
      <c r="C123" s="76" t="s">
        <v>309</v>
      </c>
      <c r="D123" s="74" t="s">
        <v>278</v>
      </c>
      <c r="E123" s="27" t="s">
        <v>59</v>
      </c>
      <c r="F123" s="89">
        <v>1</v>
      </c>
      <c r="G123" s="75">
        <v>41.08</v>
      </c>
      <c r="H123" s="49">
        <f t="shared" si="18"/>
        <v>41.08</v>
      </c>
      <c r="I123" s="48"/>
      <c r="J123" s="45">
        <f t="shared" si="19"/>
        <v>52.615263999999996</v>
      </c>
      <c r="K123" s="45">
        <f t="shared" si="20"/>
        <v>52.615263999999996</v>
      </c>
    </row>
    <row r="124" spans="1:11" s="3" customFormat="1" ht="31.5" customHeight="1">
      <c r="A124" s="18" t="s">
        <v>285</v>
      </c>
      <c r="B124" s="72" t="s">
        <v>308</v>
      </c>
      <c r="C124" s="142" t="s">
        <v>549</v>
      </c>
      <c r="D124" s="74" t="s">
        <v>276</v>
      </c>
      <c r="E124" s="27" t="s">
        <v>59</v>
      </c>
      <c r="F124" s="89">
        <v>1</v>
      </c>
      <c r="G124" s="75">
        <v>296.16000000000003</v>
      </c>
      <c r="H124" s="49">
        <f t="shared" si="18"/>
        <v>296.16000000000003</v>
      </c>
      <c r="I124" s="48"/>
      <c r="J124" s="45">
        <f t="shared" si="19"/>
        <v>379.32172800000001</v>
      </c>
      <c r="K124" s="45">
        <f t="shared" si="20"/>
        <v>379.32172800000001</v>
      </c>
    </row>
    <row r="125" spans="1:11" s="3" customFormat="1" ht="25.5">
      <c r="A125" s="18" t="s">
        <v>286</v>
      </c>
      <c r="B125" s="72">
        <v>99635</v>
      </c>
      <c r="C125" s="143" t="s">
        <v>550</v>
      </c>
      <c r="D125" s="74" t="s">
        <v>182</v>
      </c>
      <c r="E125" s="27" t="s">
        <v>59</v>
      </c>
      <c r="F125" s="89">
        <v>1</v>
      </c>
      <c r="G125" s="75">
        <v>279.23</v>
      </c>
      <c r="H125" s="49">
        <f t="shared" si="18"/>
        <v>279.23</v>
      </c>
      <c r="I125" s="48"/>
      <c r="J125" s="45">
        <f t="shared" si="19"/>
        <v>357.63778400000001</v>
      </c>
      <c r="K125" s="45">
        <f t="shared" si="20"/>
        <v>357.63778400000001</v>
      </c>
    </row>
    <row r="126" spans="1:11" s="3" customFormat="1" ht="38.25">
      <c r="A126" s="18" t="s">
        <v>287</v>
      </c>
      <c r="B126" s="78">
        <v>86941</v>
      </c>
      <c r="C126" s="142" t="s">
        <v>551</v>
      </c>
      <c r="D126" s="74" t="s">
        <v>276</v>
      </c>
      <c r="E126" s="27" t="s">
        <v>59</v>
      </c>
      <c r="F126" s="89">
        <v>1</v>
      </c>
      <c r="G126" s="79">
        <v>752.7</v>
      </c>
      <c r="H126" s="49">
        <f t="shared" si="18"/>
        <v>752.7</v>
      </c>
      <c r="I126" s="48"/>
      <c r="J126" s="45">
        <f t="shared" si="19"/>
        <v>964.05816000000004</v>
      </c>
      <c r="K126" s="45">
        <f t="shared" si="20"/>
        <v>964.05816000000004</v>
      </c>
    </row>
    <row r="127" spans="1:11" s="3" customFormat="1">
      <c r="A127" s="18" t="s">
        <v>288</v>
      </c>
      <c r="B127" s="78" t="s">
        <v>303</v>
      </c>
      <c r="C127" s="76" t="s">
        <v>296</v>
      </c>
      <c r="D127" s="74" t="s">
        <v>278</v>
      </c>
      <c r="E127" s="27" t="s">
        <v>59</v>
      </c>
      <c r="F127" s="89">
        <v>1</v>
      </c>
      <c r="G127" s="75">
        <v>146.96</v>
      </c>
      <c r="H127" s="49">
        <f t="shared" si="18"/>
        <v>146.96</v>
      </c>
      <c r="I127" s="48"/>
      <c r="J127" s="45">
        <f t="shared" si="19"/>
        <v>188.22636800000001</v>
      </c>
      <c r="K127" s="45">
        <f t="shared" si="20"/>
        <v>188.22636800000001</v>
      </c>
    </row>
    <row r="128" spans="1:11" s="3" customFormat="1">
      <c r="A128" s="18" t="s">
        <v>289</v>
      </c>
      <c r="B128" s="78" t="s">
        <v>305</v>
      </c>
      <c r="C128" s="76" t="s">
        <v>297</v>
      </c>
      <c r="D128" s="74" t="s">
        <v>278</v>
      </c>
      <c r="E128" s="27" t="s">
        <v>59</v>
      </c>
      <c r="F128" s="89">
        <v>1</v>
      </c>
      <c r="G128" s="75">
        <v>57.68</v>
      </c>
      <c r="H128" s="49">
        <f t="shared" si="18"/>
        <v>57.68</v>
      </c>
      <c r="I128" s="48"/>
      <c r="J128" s="45">
        <f t="shared" si="19"/>
        <v>73.876543999999996</v>
      </c>
      <c r="K128" s="45">
        <f t="shared" si="20"/>
        <v>73.876543999999996</v>
      </c>
    </row>
    <row r="129" spans="1:11" s="3" customFormat="1">
      <c r="A129" s="18" t="s">
        <v>290</v>
      </c>
      <c r="B129" s="78" t="s">
        <v>306</v>
      </c>
      <c r="C129" s="76" t="s">
        <v>298</v>
      </c>
      <c r="D129" s="74" t="s">
        <v>278</v>
      </c>
      <c r="E129" s="27" t="s">
        <v>59</v>
      </c>
      <c r="F129" s="89">
        <v>1</v>
      </c>
      <c r="G129" s="75">
        <v>53.62</v>
      </c>
      <c r="H129" s="49">
        <f t="shared" si="18"/>
        <v>53.62</v>
      </c>
      <c r="I129" s="48"/>
      <c r="J129" s="45">
        <f t="shared" si="19"/>
        <v>68.676496</v>
      </c>
      <c r="K129" s="45">
        <f t="shared" si="20"/>
        <v>68.676496</v>
      </c>
    </row>
    <row r="130" spans="1:11" s="3" customFormat="1">
      <c r="A130" s="18" t="s">
        <v>291</v>
      </c>
      <c r="B130" s="78" t="s">
        <v>311</v>
      </c>
      <c r="C130" s="76" t="s">
        <v>310</v>
      </c>
      <c r="D130" s="74" t="s">
        <v>278</v>
      </c>
      <c r="E130" s="27" t="s">
        <v>59</v>
      </c>
      <c r="F130" s="89">
        <v>1</v>
      </c>
      <c r="G130" s="75">
        <v>54.64</v>
      </c>
      <c r="H130" s="49">
        <f t="shared" si="18"/>
        <v>54.64</v>
      </c>
      <c r="I130" s="48"/>
      <c r="J130" s="45">
        <f t="shared" si="19"/>
        <v>69.982911999999999</v>
      </c>
      <c r="K130" s="45">
        <f t="shared" si="20"/>
        <v>69.982911999999999</v>
      </c>
    </row>
    <row r="131" spans="1:11" s="3" customFormat="1">
      <c r="A131" s="18" t="s">
        <v>292</v>
      </c>
      <c r="B131" s="72" t="s">
        <v>267</v>
      </c>
      <c r="C131" s="144" t="s">
        <v>552</v>
      </c>
      <c r="D131" s="74" t="s">
        <v>276</v>
      </c>
      <c r="E131" s="27" t="s">
        <v>59</v>
      </c>
      <c r="F131" s="89">
        <v>1</v>
      </c>
      <c r="G131" s="75">
        <v>31.01</v>
      </c>
      <c r="H131" s="49">
        <f t="shared" si="18"/>
        <v>31.01</v>
      </c>
      <c r="I131" s="48"/>
      <c r="J131" s="45">
        <f t="shared" si="19"/>
        <v>39.717607999999998</v>
      </c>
      <c r="K131" s="45">
        <f t="shared" si="20"/>
        <v>39.717607999999998</v>
      </c>
    </row>
    <row r="132" spans="1:11" s="3" customFormat="1">
      <c r="A132" s="18" t="s">
        <v>293</v>
      </c>
      <c r="B132" s="78" t="s">
        <v>304</v>
      </c>
      <c r="C132" s="76" t="s">
        <v>299</v>
      </c>
      <c r="D132" s="74" t="s">
        <v>278</v>
      </c>
      <c r="E132" s="27" t="s">
        <v>59</v>
      </c>
      <c r="F132" s="89">
        <v>1</v>
      </c>
      <c r="G132" s="75">
        <v>225.91</v>
      </c>
      <c r="H132" s="49">
        <f t="shared" si="18"/>
        <v>225.91</v>
      </c>
      <c r="I132" s="48"/>
      <c r="J132" s="45">
        <f t="shared" si="19"/>
        <v>289.345528</v>
      </c>
      <c r="K132" s="45">
        <f t="shared" si="20"/>
        <v>289.345528</v>
      </c>
    </row>
    <row r="133" spans="1:11" s="3" customFormat="1" ht="25.5">
      <c r="A133" s="18" t="s">
        <v>294</v>
      </c>
      <c r="B133" s="78" t="s">
        <v>301</v>
      </c>
      <c r="C133" s="76" t="s">
        <v>300</v>
      </c>
      <c r="D133" s="74" t="s">
        <v>278</v>
      </c>
      <c r="E133" s="27" t="s">
        <v>59</v>
      </c>
      <c r="F133" s="89">
        <v>1</v>
      </c>
      <c r="G133" s="75">
        <v>58</v>
      </c>
      <c r="H133" s="25">
        <f t="shared" ref="H133:H135" si="21">F133*G133</f>
        <v>58</v>
      </c>
      <c r="I133" s="48"/>
      <c r="J133" s="45">
        <f t="shared" si="19"/>
        <v>74.2864</v>
      </c>
      <c r="K133" s="45">
        <f t="shared" si="20"/>
        <v>74.2864</v>
      </c>
    </row>
    <row r="134" spans="1:11" s="3" customFormat="1" ht="25.5">
      <c r="A134" s="29" t="s">
        <v>407</v>
      </c>
      <c r="B134" s="72" t="s">
        <v>244</v>
      </c>
      <c r="C134" s="145" t="s">
        <v>553</v>
      </c>
      <c r="D134" s="74" t="s">
        <v>276</v>
      </c>
      <c r="E134" s="74" t="s">
        <v>277</v>
      </c>
      <c r="F134" s="89">
        <v>1</v>
      </c>
      <c r="G134" s="75">
        <v>132.33000000000001</v>
      </c>
      <c r="H134" s="25">
        <f t="shared" si="21"/>
        <v>132.33000000000001</v>
      </c>
      <c r="I134" s="48"/>
      <c r="J134" s="45">
        <f t="shared" ref="J134:J156" si="22">G134*$I$8</f>
        <v>169.48826400000002</v>
      </c>
      <c r="K134" s="45">
        <f t="shared" ref="K134:K156" si="23">F134*J134</f>
        <v>169.48826400000002</v>
      </c>
    </row>
    <row r="135" spans="1:11" s="3" customFormat="1" ht="25.5">
      <c r="A135" s="29" t="s">
        <v>408</v>
      </c>
      <c r="B135" s="72" t="s">
        <v>247</v>
      </c>
      <c r="C135" s="146" t="s">
        <v>554</v>
      </c>
      <c r="D135" s="74" t="s">
        <v>276</v>
      </c>
      <c r="E135" s="74" t="s">
        <v>277</v>
      </c>
      <c r="F135" s="89">
        <v>1</v>
      </c>
      <c r="G135" s="75">
        <v>162.06</v>
      </c>
      <c r="H135" s="25">
        <f t="shared" si="21"/>
        <v>162.06</v>
      </c>
      <c r="I135" s="48"/>
      <c r="J135" s="45">
        <f t="shared" si="22"/>
        <v>207.56644799999998</v>
      </c>
      <c r="K135" s="45">
        <f t="shared" si="23"/>
        <v>207.56644799999998</v>
      </c>
    </row>
    <row r="136" spans="1:11" s="3" customFormat="1" ht="25.5">
      <c r="A136" s="29" t="s">
        <v>410</v>
      </c>
      <c r="B136" s="72" t="s">
        <v>241</v>
      </c>
      <c r="C136" s="146" t="s">
        <v>555</v>
      </c>
      <c r="D136" s="74" t="s">
        <v>276</v>
      </c>
      <c r="E136" s="74" t="s">
        <v>277</v>
      </c>
      <c r="F136" s="89">
        <v>4</v>
      </c>
      <c r="G136" s="75">
        <v>128.28</v>
      </c>
      <c r="H136" s="25">
        <f>F136*G136</f>
        <v>513.12</v>
      </c>
      <c r="I136" s="48"/>
      <c r="J136" s="45">
        <f t="shared" si="22"/>
        <v>164.30102399999998</v>
      </c>
      <c r="K136" s="45">
        <f t="shared" si="23"/>
        <v>657.20409599999994</v>
      </c>
    </row>
    <row r="137" spans="1:11" s="3" customFormat="1" ht="38.25">
      <c r="A137" s="29" t="s">
        <v>411</v>
      </c>
      <c r="B137" s="72" t="s">
        <v>243</v>
      </c>
      <c r="C137" s="76" t="s">
        <v>413</v>
      </c>
      <c r="D137" s="74" t="s">
        <v>278</v>
      </c>
      <c r="E137" s="74" t="s">
        <v>277</v>
      </c>
      <c r="F137" s="89">
        <v>1</v>
      </c>
      <c r="G137" s="75">
        <v>279.14999999999998</v>
      </c>
      <c r="H137" s="25">
        <f t="shared" ref="H137:H156" si="24">F137*G137</f>
        <v>279.14999999999998</v>
      </c>
      <c r="I137" s="48"/>
      <c r="J137" s="45">
        <f t="shared" si="22"/>
        <v>357.53531999999996</v>
      </c>
      <c r="K137" s="45">
        <f t="shared" si="23"/>
        <v>357.53531999999996</v>
      </c>
    </row>
    <row r="138" spans="1:11" s="3" customFormat="1" ht="25.5">
      <c r="A138" s="29" t="s">
        <v>412</v>
      </c>
      <c r="B138" s="72">
        <v>89492</v>
      </c>
      <c r="C138" s="147" t="s">
        <v>556</v>
      </c>
      <c r="D138" s="74" t="s">
        <v>276</v>
      </c>
      <c r="E138" s="74" t="s">
        <v>277</v>
      </c>
      <c r="F138" s="89">
        <v>3</v>
      </c>
      <c r="G138" s="75">
        <v>7.37</v>
      </c>
      <c r="H138" s="25">
        <f t="shared" si="24"/>
        <v>22.11</v>
      </c>
      <c r="I138" s="48"/>
      <c r="J138" s="45">
        <f t="shared" si="22"/>
        <v>9.4394960000000001</v>
      </c>
      <c r="K138" s="45">
        <f t="shared" si="23"/>
        <v>28.318488000000002</v>
      </c>
    </row>
    <row r="139" spans="1:11" s="3" customFormat="1" ht="25.5">
      <c r="A139" s="29" t="s">
        <v>449</v>
      </c>
      <c r="B139" s="72">
        <v>89553</v>
      </c>
      <c r="C139" s="146" t="s">
        <v>557</v>
      </c>
      <c r="D139" s="74" t="s">
        <v>276</v>
      </c>
      <c r="E139" s="74" t="s">
        <v>277</v>
      </c>
      <c r="F139" s="89">
        <v>2</v>
      </c>
      <c r="G139" s="75">
        <v>5.9</v>
      </c>
      <c r="H139" s="25">
        <f t="shared" si="24"/>
        <v>11.8</v>
      </c>
      <c r="I139" s="48"/>
      <c r="J139" s="45">
        <f t="shared" si="22"/>
        <v>7.5567200000000003</v>
      </c>
      <c r="K139" s="45">
        <f t="shared" si="23"/>
        <v>15.113440000000001</v>
      </c>
    </row>
    <row r="140" spans="1:11" s="3" customFormat="1">
      <c r="A140" s="29" t="s">
        <v>414</v>
      </c>
      <c r="B140" s="82" t="s">
        <v>370</v>
      </c>
      <c r="C140" s="147" t="s">
        <v>416</v>
      </c>
      <c r="D140" s="74" t="s">
        <v>276</v>
      </c>
      <c r="E140" s="74" t="s">
        <v>277</v>
      </c>
      <c r="F140" s="89">
        <v>1</v>
      </c>
      <c r="G140" s="75">
        <v>1.32</v>
      </c>
      <c r="H140" s="25">
        <f t="shared" si="24"/>
        <v>1.32</v>
      </c>
      <c r="I140" s="48"/>
      <c r="J140" s="45">
        <f t="shared" si="22"/>
        <v>1.6906559999999999</v>
      </c>
      <c r="K140" s="45">
        <f t="shared" si="23"/>
        <v>1.6906559999999999</v>
      </c>
    </row>
    <row r="141" spans="1:11" s="3" customFormat="1" ht="25.5">
      <c r="A141" s="29" t="s">
        <v>415</v>
      </c>
      <c r="B141" s="72">
        <v>89362</v>
      </c>
      <c r="C141" s="88" t="s">
        <v>418</v>
      </c>
      <c r="D141" s="74" t="s">
        <v>276</v>
      </c>
      <c r="E141" s="74" t="s">
        <v>277</v>
      </c>
      <c r="F141" s="89">
        <v>2</v>
      </c>
      <c r="G141" s="75">
        <v>8.01</v>
      </c>
      <c r="H141" s="25">
        <f t="shared" si="24"/>
        <v>16.02</v>
      </c>
      <c r="I141" s="48"/>
      <c r="J141" s="45">
        <f t="shared" si="22"/>
        <v>10.259207999999999</v>
      </c>
      <c r="K141" s="45">
        <f t="shared" si="23"/>
        <v>20.518415999999998</v>
      </c>
    </row>
    <row r="142" spans="1:11" s="3" customFormat="1" ht="25.5">
      <c r="A142" s="29" t="s">
        <v>417</v>
      </c>
      <c r="B142" s="72">
        <v>89403</v>
      </c>
      <c r="C142" s="88" t="s">
        <v>420</v>
      </c>
      <c r="D142" s="74" t="s">
        <v>276</v>
      </c>
      <c r="E142" s="74" t="s">
        <v>355</v>
      </c>
      <c r="F142" s="89">
        <v>5</v>
      </c>
      <c r="G142" s="75">
        <v>18.260000000000002</v>
      </c>
      <c r="H142" s="25">
        <f t="shared" si="24"/>
        <v>91.300000000000011</v>
      </c>
      <c r="I142" s="48"/>
      <c r="J142" s="45">
        <f t="shared" si="22"/>
        <v>23.387408000000001</v>
      </c>
      <c r="K142" s="45">
        <f t="shared" si="23"/>
        <v>116.93704</v>
      </c>
    </row>
    <row r="143" spans="1:11" s="3" customFormat="1">
      <c r="A143" s="29" t="s">
        <v>419</v>
      </c>
      <c r="B143" s="72">
        <v>90443</v>
      </c>
      <c r="C143" s="88" t="s">
        <v>422</v>
      </c>
      <c r="D143" s="74" t="s">
        <v>276</v>
      </c>
      <c r="E143" s="74" t="s">
        <v>355</v>
      </c>
      <c r="F143" s="89">
        <v>5</v>
      </c>
      <c r="G143" s="75">
        <v>10.99</v>
      </c>
      <c r="H143" s="25">
        <f t="shared" si="24"/>
        <v>54.95</v>
      </c>
      <c r="I143" s="48"/>
      <c r="J143" s="45">
        <f t="shared" si="22"/>
        <v>14.075991999999999</v>
      </c>
      <c r="K143" s="45">
        <f t="shared" si="23"/>
        <v>70.379959999999997</v>
      </c>
    </row>
    <row r="144" spans="1:11" s="3" customFormat="1" ht="25.5">
      <c r="A144" s="29" t="s">
        <v>421</v>
      </c>
      <c r="B144" s="72">
        <v>89724</v>
      </c>
      <c r="C144" s="88" t="s">
        <v>424</v>
      </c>
      <c r="D144" s="74" t="s">
        <v>276</v>
      </c>
      <c r="E144" s="74" t="s">
        <v>277</v>
      </c>
      <c r="F144" s="89">
        <v>2</v>
      </c>
      <c r="G144" s="75">
        <v>10.220000000000001</v>
      </c>
      <c r="H144" s="25">
        <f t="shared" si="24"/>
        <v>20.440000000000001</v>
      </c>
      <c r="I144" s="48"/>
      <c r="J144" s="45">
        <f t="shared" si="22"/>
        <v>13.089776000000001</v>
      </c>
      <c r="K144" s="45">
        <f t="shared" si="23"/>
        <v>26.179552000000001</v>
      </c>
    </row>
    <row r="145" spans="1:11" s="3" customFormat="1">
      <c r="A145" s="29" t="s">
        <v>423</v>
      </c>
      <c r="B145" s="72" t="s">
        <v>357</v>
      </c>
      <c r="C145" s="88" t="s">
        <v>426</v>
      </c>
      <c r="D145" s="74" t="s">
        <v>178</v>
      </c>
      <c r="E145" s="74" t="s">
        <v>277</v>
      </c>
      <c r="F145" s="89">
        <v>1</v>
      </c>
      <c r="G145" s="75">
        <v>1.1000000000000001</v>
      </c>
      <c r="H145" s="25">
        <f t="shared" si="24"/>
        <v>1.1000000000000001</v>
      </c>
      <c r="I145" s="48"/>
      <c r="J145" s="45">
        <f t="shared" si="22"/>
        <v>1.4088800000000001</v>
      </c>
      <c r="K145" s="45">
        <f t="shared" si="23"/>
        <v>1.4088800000000001</v>
      </c>
    </row>
    <row r="146" spans="1:11" s="3" customFormat="1" ht="25.5">
      <c r="A146" s="29" t="s">
        <v>425</v>
      </c>
      <c r="B146" s="72">
        <v>89732</v>
      </c>
      <c r="C146" s="88" t="s">
        <v>428</v>
      </c>
      <c r="D146" s="74" t="s">
        <v>276</v>
      </c>
      <c r="E146" s="74" t="s">
        <v>277</v>
      </c>
      <c r="F146" s="89">
        <v>1</v>
      </c>
      <c r="G146" s="75">
        <v>11.26</v>
      </c>
      <c r="H146" s="25">
        <f t="shared" si="24"/>
        <v>11.26</v>
      </c>
      <c r="I146" s="48"/>
      <c r="J146" s="45">
        <f t="shared" si="22"/>
        <v>14.421807999999999</v>
      </c>
      <c r="K146" s="45">
        <f t="shared" si="23"/>
        <v>14.421807999999999</v>
      </c>
    </row>
    <row r="147" spans="1:11" s="3" customFormat="1">
      <c r="A147" s="29" t="s">
        <v>427</v>
      </c>
      <c r="B147" s="82" t="s">
        <v>385</v>
      </c>
      <c r="C147" s="88" t="s">
        <v>430</v>
      </c>
      <c r="D147" s="74" t="s">
        <v>276</v>
      </c>
      <c r="E147" s="74" t="s">
        <v>277</v>
      </c>
      <c r="F147" s="89">
        <v>1</v>
      </c>
      <c r="G147" s="75">
        <v>9.01</v>
      </c>
      <c r="H147" s="25">
        <f t="shared" si="24"/>
        <v>9.01</v>
      </c>
      <c r="I147" s="48"/>
      <c r="J147" s="45">
        <f t="shared" si="22"/>
        <v>11.540007999999998</v>
      </c>
      <c r="K147" s="45">
        <f t="shared" si="23"/>
        <v>11.540007999999998</v>
      </c>
    </row>
    <row r="148" spans="1:11" s="3" customFormat="1">
      <c r="A148" s="29" t="s">
        <v>429</v>
      </c>
      <c r="B148" s="82" t="s">
        <v>388</v>
      </c>
      <c r="C148" s="88" t="s">
        <v>432</v>
      </c>
      <c r="D148" s="74" t="s">
        <v>276</v>
      </c>
      <c r="E148" s="74" t="s">
        <v>277</v>
      </c>
      <c r="F148" s="89">
        <v>1</v>
      </c>
      <c r="G148" s="75">
        <v>7.98</v>
      </c>
      <c r="H148" s="25">
        <f t="shared" si="24"/>
        <v>7.98</v>
      </c>
      <c r="I148" s="48"/>
      <c r="J148" s="45">
        <f t="shared" si="22"/>
        <v>10.220784</v>
      </c>
      <c r="K148" s="45">
        <f t="shared" si="23"/>
        <v>10.220784</v>
      </c>
    </row>
    <row r="149" spans="1:11" s="3" customFormat="1">
      <c r="A149" s="29" t="s">
        <v>431</v>
      </c>
      <c r="B149" s="82" t="s">
        <v>391</v>
      </c>
      <c r="C149" s="88" t="s">
        <v>433</v>
      </c>
      <c r="D149" s="74" t="s">
        <v>276</v>
      </c>
      <c r="E149" s="74" t="s">
        <v>277</v>
      </c>
      <c r="F149" s="89">
        <v>1</v>
      </c>
      <c r="G149" s="75">
        <v>8.31</v>
      </c>
      <c r="H149" s="25">
        <f t="shared" si="24"/>
        <v>8.31</v>
      </c>
      <c r="I149" s="48"/>
      <c r="J149" s="45">
        <f t="shared" si="22"/>
        <v>10.643447999999999</v>
      </c>
      <c r="K149" s="45">
        <f t="shared" si="23"/>
        <v>10.643447999999999</v>
      </c>
    </row>
    <row r="150" spans="1:11" s="3" customFormat="1">
      <c r="A150" s="29" t="s">
        <v>434</v>
      </c>
      <c r="B150" s="82" t="s">
        <v>394</v>
      </c>
      <c r="C150" s="88" t="s">
        <v>436</v>
      </c>
      <c r="D150" s="74" t="s">
        <v>276</v>
      </c>
      <c r="E150" s="74" t="s">
        <v>277</v>
      </c>
      <c r="F150" s="89">
        <v>1</v>
      </c>
      <c r="G150" s="75">
        <v>39.54</v>
      </c>
      <c r="H150" s="25">
        <f t="shared" si="24"/>
        <v>39.54</v>
      </c>
      <c r="I150" s="48"/>
      <c r="J150" s="45">
        <f t="shared" si="22"/>
        <v>50.642831999999999</v>
      </c>
      <c r="K150" s="45">
        <f t="shared" si="23"/>
        <v>50.642831999999999</v>
      </c>
    </row>
    <row r="151" spans="1:11" s="3" customFormat="1">
      <c r="A151" s="29" t="s">
        <v>435</v>
      </c>
      <c r="B151" s="82" t="s">
        <v>397</v>
      </c>
      <c r="C151" s="88" t="s">
        <v>438</v>
      </c>
      <c r="D151" s="74" t="s">
        <v>276</v>
      </c>
      <c r="E151" s="74" t="s">
        <v>277</v>
      </c>
      <c r="F151" s="89">
        <v>1</v>
      </c>
      <c r="G151" s="75">
        <v>22.14</v>
      </c>
      <c r="H151" s="25">
        <f t="shared" si="24"/>
        <v>22.14</v>
      </c>
      <c r="I151" s="48"/>
      <c r="J151" s="45">
        <f t="shared" si="22"/>
        <v>28.356911999999998</v>
      </c>
      <c r="K151" s="45">
        <f t="shared" si="23"/>
        <v>28.356911999999998</v>
      </c>
    </row>
    <row r="152" spans="1:11" s="3" customFormat="1" ht="51">
      <c r="A152" s="29" t="s">
        <v>437</v>
      </c>
      <c r="B152" s="72" t="s">
        <v>358</v>
      </c>
      <c r="C152" s="88" t="s">
        <v>439</v>
      </c>
      <c r="D152" s="74" t="s">
        <v>161</v>
      </c>
      <c r="E152" s="74" t="s">
        <v>277</v>
      </c>
      <c r="F152" s="89">
        <v>1</v>
      </c>
      <c r="G152" s="86">
        <v>55.85</v>
      </c>
      <c r="H152" s="25">
        <f t="shared" si="24"/>
        <v>55.85</v>
      </c>
      <c r="I152" s="48"/>
      <c r="J152" s="45">
        <f t="shared" si="22"/>
        <v>71.532679999999999</v>
      </c>
      <c r="K152" s="45">
        <f t="shared" si="23"/>
        <v>71.532679999999999</v>
      </c>
    </row>
    <row r="153" spans="1:11" s="3" customFormat="1" ht="25.5">
      <c r="A153" s="29" t="s">
        <v>440</v>
      </c>
      <c r="B153" s="72" t="s">
        <v>359</v>
      </c>
      <c r="C153" s="88" t="s">
        <v>442</v>
      </c>
      <c r="D153" s="74" t="s">
        <v>161</v>
      </c>
      <c r="E153" s="74" t="s">
        <v>355</v>
      </c>
      <c r="F153" s="89">
        <v>2</v>
      </c>
      <c r="G153" s="86">
        <v>2.67</v>
      </c>
      <c r="H153" s="25">
        <f t="shared" si="24"/>
        <v>5.34</v>
      </c>
      <c r="I153" s="48"/>
      <c r="J153" s="45">
        <f t="shared" si="22"/>
        <v>3.4197359999999999</v>
      </c>
      <c r="K153" s="45">
        <f t="shared" si="23"/>
        <v>6.8394719999999998</v>
      </c>
    </row>
    <row r="154" spans="1:11" s="3" customFormat="1" ht="25.5">
      <c r="A154" s="29" t="s">
        <v>441</v>
      </c>
      <c r="B154" s="72" t="s">
        <v>361</v>
      </c>
      <c r="C154" s="88" t="s">
        <v>444</v>
      </c>
      <c r="D154" s="74" t="s">
        <v>182</v>
      </c>
      <c r="E154" s="74" t="s">
        <v>355</v>
      </c>
      <c r="F154" s="89">
        <v>2</v>
      </c>
      <c r="G154" s="86">
        <v>28.89</v>
      </c>
      <c r="H154" s="25">
        <f t="shared" si="24"/>
        <v>57.78</v>
      </c>
      <c r="I154" s="48"/>
      <c r="J154" s="45">
        <f t="shared" si="22"/>
        <v>37.002311999999996</v>
      </c>
      <c r="K154" s="45">
        <f t="shared" si="23"/>
        <v>74.004623999999993</v>
      </c>
    </row>
    <row r="155" spans="1:11" s="3" customFormat="1" ht="25.5">
      <c r="A155" s="29" t="s">
        <v>443</v>
      </c>
      <c r="B155" s="72" t="s">
        <v>363</v>
      </c>
      <c r="C155" s="88" t="s">
        <v>446</v>
      </c>
      <c r="D155" s="74" t="s">
        <v>161</v>
      </c>
      <c r="E155" s="74" t="s">
        <v>355</v>
      </c>
      <c r="F155" s="89">
        <v>2</v>
      </c>
      <c r="G155" s="86">
        <v>4.46</v>
      </c>
      <c r="H155" s="25">
        <f t="shared" si="24"/>
        <v>8.92</v>
      </c>
      <c r="I155" s="48"/>
      <c r="J155" s="45">
        <f t="shared" si="22"/>
        <v>5.7123679999999997</v>
      </c>
      <c r="K155" s="45">
        <f t="shared" si="23"/>
        <v>11.424735999999999</v>
      </c>
    </row>
    <row r="156" spans="1:11" s="3" customFormat="1" ht="25.5">
      <c r="A156" s="29" t="s">
        <v>445</v>
      </c>
      <c r="B156" s="72" t="s">
        <v>365</v>
      </c>
      <c r="C156" s="88" t="s">
        <v>447</v>
      </c>
      <c r="D156" s="74" t="s">
        <v>182</v>
      </c>
      <c r="E156" s="74" t="s">
        <v>349</v>
      </c>
      <c r="F156" s="89">
        <v>1</v>
      </c>
      <c r="G156" s="86">
        <v>10.48</v>
      </c>
      <c r="H156" s="25">
        <f t="shared" si="24"/>
        <v>10.48</v>
      </c>
      <c r="I156" s="48"/>
      <c r="J156" s="45">
        <f t="shared" si="22"/>
        <v>13.422784</v>
      </c>
      <c r="K156" s="45">
        <f t="shared" si="23"/>
        <v>13.422784</v>
      </c>
    </row>
    <row r="157" spans="1:11" s="3" customFormat="1">
      <c r="A157" s="20">
        <v>13</v>
      </c>
      <c r="B157" s="67"/>
      <c r="C157" s="21" t="s">
        <v>52</v>
      </c>
      <c r="D157" s="7"/>
      <c r="E157" s="22"/>
      <c r="F157" s="30"/>
      <c r="G157" s="23"/>
      <c r="H157" s="23"/>
      <c r="I157" s="47"/>
      <c r="J157" s="45"/>
      <c r="K157" s="47"/>
    </row>
    <row r="158" spans="1:11" s="3" customFormat="1">
      <c r="A158" s="18" t="s">
        <v>76</v>
      </c>
      <c r="B158" s="121" t="s">
        <v>559</v>
      </c>
      <c r="C158" s="148" t="s">
        <v>558</v>
      </c>
      <c r="D158" s="40" t="s">
        <v>161</v>
      </c>
      <c r="E158" s="107" t="s">
        <v>4</v>
      </c>
      <c r="F158" s="28">
        <v>515</v>
      </c>
      <c r="G158" s="25">
        <v>5.89</v>
      </c>
      <c r="H158" s="25">
        <f t="shared" si="18"/>
        <v>3033.35</v>
      </c>
      <c r="I158" s="48"/>
      <c r="J158" s="45">
        <f t="shared" si="11"/>
        <v>7.5439119999999988</v>
      </c>
      <c r="K158" s="45">
        <f t="shared" si="12"/>
        <v>3885.1146799999992</v>
      </c>
    </row>
    <row r="159" spans="1:11" s="3" customFormat="1" ht="25.5">
      <c r="A159" s="18" t="s">
        <v>77</v>
      </c>
      <c r="B159" s="121" t="s">
        <v>560</v>
      </c>
      <c r="C159" s="150" t="s">
        <v>562</v>
      </c>
      <c r="D159" s="74" t="s">
        <v>182</v>
      </c>
      <c r="E159" s="107" t="s">
        <v>4</v>
      </c>
      <c r="F159" s="28">
        <v>53.49</v>
      </c>
      <c r="G159" s="25">
        <v>2.06</v>
      </c>
      <c r="H159" s="25">
        <f t="shared" si="18"/>
        <v>110.18940000000001</v>
      </c>
      <c r="I159" s="48"/>
      <c r="J159" s="45">
        <f t="shared" si="11"/>
        <v>2.6384479999999999</v>
      </c>
      <c r="K159" s="45">
        <f t="shared" si="12"/>
        <v>141.13058351999999</v>
      </c>
    </row>
    <row r="160" spans="1:11" s="3" customFormat="1">
      <c r="A160" s="20">
        <v>14</v>
      </c>
      <c r="B160" s="65"/>
      <c r="C160" s="149" t="s">
        <v>565</v>
      </c>
      <c r="D160" s="12"/>
      <c r="E160" s="22"/>
      <c r="F160" s="30"/>
      <c r="G160" s="25"/>
      <c r="H160" s="25"/>
      <c r="I160" s="48"/>
      <c r="J160" s="45"/>
      <c r="K160" s="48"/>
    </row>
    <row r="161" spans="1:11" s="3" customFormat="1">
      <c r="A161" s="18" t="s">
        <v>138</v>
      </c>
      <c r="B161" s="121" t="s">
        <v>237</v>
      </c>
      <c r="C161" s="41" t="s">
        <v>561</v>
      </c>
      <c r="D161" s="40" t="s">
        <v>182</v>
      </c>
      <c r="E161" s="107" t="s">
        <v>11</v>
      </c>
      <c r="F161" s="28">
        <v>4</v>
      </c>
      <c r="G161" s="25">
        <v>15437.18</v>
      </c>
      <c r="H161" s="25">
        <f t="shared" ref="H161:H178" si="25">F161*G161</f>
        <v>61748.72</v>
      </c>
      <c r="I161" s="48"/>
      <c r="J161" s="45">
        <f t="shared" si="11"/>
        <v>19771.940144</v>
      </c>
      <c r="K161" s="45">
        <f t="shared" si="12"/>
        <v>79087.760576000001</v>
      </c>
    </row>
    <row r="162" spans="1:11" s="3" customFormat="1">
      <c r="A162" s="18" t="s">
        <v>139</v>
      </c>
      <c r="B162" s="121" t="s">
        <v>238</v>
      </c>
      <c r="C162" s="41" t="s">
        <v>563</v>
      </c>
      <c r="D162" s="40" t="s">
        <v>182</v>
      </c>
      <c r="E162" s="107" t="s">
        <v>11</v>
      </c>
      <c r="F162" s="28">
        <v>4</v>
      </c>
      <c r="G162" s="25">
        <v>6133.51</v>
      </c>
      <c r="H162" s="25">
        <f t="shared" si="25"/>
        <v>24534.04</v>
      </c>
      <c r="I162" s="48"/>
      <c r="J162" s="45">
        <f t="shared" si="11"/>
        <v>7855.7996080000003</v>
      </c>
      <c r="K162" s="45">
        <f t="shared" si="12"/>
        <v>31423.198432000001</v>
      </c>
    </row>
    <row r="163" spans="1:11" s="3" customFormat="1">
      <c r="A163" s="18" t="s">
        <v>140</v>
      </c>
      <c r="B163" s="121"/>
      <c r="C163" s="106" t="s">
        <v>598</v>
      </c>
      <c r="D163" s="40"/>
      <c r="E163" s="107"/>
      <c r="F163" s="28"/>
      <c r="G163" s="25"/>
      <c r="H163" s="25"/>
      <c r="I163" s="48"/>
      <c r="J163" s="45"/>
      <c r="K163" s="45"/>
    </row>
    <row r="164" spans="1:11" s="3" customFormat="1">
      <c r="A164" s="181" t="s">
        <v>599</v>
      </c>
      <c r="B164" s="187" t="s">
        <v>597</v>
      </c>
      <c r="C164" s="185" t="s">
        <v>596</v>
      </c>
      <c r="D164" s="189" t="s">
        <v>182</v>
      </c>
      <c r="E164" s="184" t="s">
        <v>137</v>
      </c>
      <c r="F164" s="190">
        <v>1200</v>
      </c>
      <c r="G164" s="176">
        <v>16.09</v>
      </c>
      <c r="H164" s="176">
        <f t="shared" si="25"/>
        <v>19308</v>
      </c>
      <c r="I164" s="177"/>
      <c r="J164" s="173">
        <f t="shared" si="11"/>
        <v>20.608072</v>
      </c>
      <c r="K164" s="173">
        <f t="shared" si="12"/>
        <v>24729.686399999999</v>
      </c>
    </row>
    <row r="165" spans="1:11" s="3" customFormat="1">
      <c r="A165" s="181" t="s">
        <v>600</v>
      </c>
      <c r="B165" s="187" t="s">
        <v>239</v>
      </c>
      <c r="C165" s="185" t="s">
        <v>564</v>
      </c>
      <c r="D165" s="189" t="s">
        <v>182</v>
      </c>
      <c r="E165" s="184" t="s">
        <v>137</v>
      </c>
      <c r="F165" s="190">
        <v>840</v>
      </c>
      <c r="G165" s="176">
        <v>20.76</v>
      </c>
      <c r="H165" s="176">
        <f t="shared" ref="H165" si="26">F165*G165</f>
        <v>17438.400000000001</v>
      </c>
      <c r="I165" s="177"/>
      <c r="J165" s="173">
        <f t="shared" ref="J165" si="27">G165*$I$8</f>
        <v>26.589408000000002</v>
      </c>
      <c r="K165" s="173">
        <f t="shared" ref="K165" si="28">F165*J165</f>
        <v>22335.102720000003</v>
      </c>
    </row>
    <row r="166" spans="1:11" s="3" customFormat="1" ht="25.5">
      <c r="A166" s="18" t="s">
        <v>566</v>
      </c>
      <c r="B166" s="110" t="s">
        <v>567</v>
      </c>
      <c r="C166" s="132" t="s">
        <v>568</v>
      </c>
      <c r="D166" s="40" t="s">
        <v>161</v>
      </c>
      <c r="E166" s="107" t="s">
        <v>569</v>
      </c>
      <c r="F166" s="118">
        <v>4</v>
      </c>
      <c r="G166" s="25">
        <v>4222.26</v>
      </c>
      <c r="H166" s="25">
        <f t="shared" si="25"/>
        <v>16889.04</v>
      </c>
      <c r="I166" s="48"/>
      <c r="J166" s="45">
        <f t="shared" si="11"/>
        <v>5407.8706080000002</v>
      </c>
      <c r="K166" s="45">
        <f t="shared" si="12"/>
        <v>21631.482432000001</v>
      </c>
    </row>
    <row r="167" spans="1:11" s="3" customFormat="1">
      <c r="A167" s="20">
        <v>15</v>
      </c>
      <c r="B167" s="67"/>
      <c r="C167" s="21" t="s">
        <v>78</v>
      </c>
      <c r="D167" s="7"/>
      <c r="E167" s="22"/>
      <c r="F167" s="30"/>
      <c r="G167" s="23"/>
      <c r="H167" s="23"/>
      <c r="I167" s="47"/>
      <c r="J167" s="45"/>
      <c r="K167" s="47"/>
    </row>
    <row r="168" spans="1:11" s="3" customFormat="1" ht="43.15" customHeight="1">
      <c r="A168" s="18" t="s">
        <v>312</v>
      </c>
      <c r="B168" s="66" t="s">
        <v>93</v>
      </c>
      <c r="C168" s="24" t="s">
        <v>79</v>
      </c>
      <c r="D168" s="13" t="s">
        <v>181</v>
      </c>
      <c r="E168" s="22" t="s">
        <v>4</v>
      </c>
      <c r="F168" s="28">
        <v>1</v>
      </c>
      <c r="G168" s="25">
        <v>5.98</v>
      </c>
      <c r="H168" s="25">
        <f t="shared" si="25"/>
        <v>5.98</v>
      </c>
      <c r="I168" s="48"/>
      <c r="J168" s="45">
        <f t="shared" si="11"/>
        <v>7.6591839999999998</v>
      </c>
      <c r="K168" s="158">
        <f t="shared" si="12"/>
        <v>7.6591839999999998</v>
      </c>
    </row>
    <row r="169" spans="1:11" s="3" customFormat="1" ht="38.25">
      <c r="A169" s="18" t="s">
        <v>313</v>
      </c>
      <c r="B169" s="66" t="s">
        <v>93</v>
      </c>
      <c r="C169" s="24" t="s">
        <v>80</v>
      </c>
      <c r="D169" s="13" t="s">
        <v>240</v>
      </c>
      <c r="E169" s="22" t="s">
        <v>3</v>
      </c>
      <c r="F169" s="28">
        <v>1</v>
      </c>
      <c r="G169" s="25">
        <v>2.7</v>
      </c>
      <c r="H169" s="25">
        <f t="shared" si="25"/>
        <v>2.7</v>
      </c>
      <c r="I169" s="48"/>
      <c r="J169" s="45">
        <f t="shared" si="11"/>
        <v>3.4581599999999999</v>
      </c>
      <c r="K169" s="158">
        <f t="shared" ref="K169:K178" si="29">F169*J169</f>
        <v>3.4581599999999999</v>
      </c>
    </row>
    <row r="170" spans="1:11" s="3" customFormat="1" ht="38.25">
      <c r="A170" s="18" t="s">
        <v>314</v>
      </c>
      <c r="B170" s="66" t="s">
        <v>93</v>
      </c>
      <c r="C170" s="24" t="s">
        <v>81</v>
      </c>
      <c r="D170" s="13" t="s">
        <v>240</v>
      </c>
      <c r="E170" s="22" t="s">
        <v>4</v>
      </c>
      <c r="F170" s="28">
        <v>1</v>
      </c>
      <c r="G170" s="25">
        <v>327.17</v>
      </c>
      <c r="H170" s="25">
        <f t="shared" si="25"/>
        <v>327.17</v>
      </c>
      <c r="I170" s="48"/>
      <c r="J170" s="45">
        <f t="shared" si="11"/>
        <v>419.03933599999999</v>
      </c>
      <c r="K170" s="158">
        <f t="shared" si="29"/>
        <v>419.03933599999999</v>
      </c>
    </row>
    <row r="171" spans="1:11" s="3" customFormat="1" ht="38.25">
      <c r="A171" s="18" t="s">
        <v>326</v>
      </c>
      <c r="B171" s="66" t="s">
        <v>93</v>
      </c>
      <c r="C171" s="24" t="s">
        <v>82</v>
      </c>
      <c r="D171" s="13" t="s">
        <v>240</v>
      </c>
      <c r="E171" s="22" t="s">
        <v>4</v>
      </c>
      <c r="F171" s="28">
        <v>1</v>
      </c>
      <c r="G171" s="25">
        <v>34.06</v>
      </c>
      <c r="H171" s="25">
        <f t="shared" si="25"/>
        <v>34.06</v>
      </c>
      <c r="I171" s="47"/>
      <c r="J171" s="45">
        <f t="shared" si="11"/>
        <v>43.624048000000002</v>
      </c>
      <c r="K171" s="158">
        <f t="shared" si="29"/>
        <v>43.624048000000002</v>
      </c>
    </row>
    <row r="172" spans="1:11" s="3" customFormat="1" ht="38.25">
      <c r="A172" s="18" t="s">
        <v>579</v>
      </c>
      <c r="B172" s="66" t="s">
        <v>93</v>
      </c>
      <c r="C172" s="24" t="s">
        <v>84</v>
      </c>
      <c r="D172" s="13" t="s">
        <v>240</v>
      </c>
      <c r="E172" s="22" t="s">
        <v>83</v>
      </c>
      <c r="F172" s="28">
        <v>1</v>
      </c>
      <c r="G172" s="25">
        <v>26.27</v>
      </c>
      <c r="H172" s="25">
        <f t="shared" si="25"/>
        <v>26.27</v>
      </c>
      <c r="I172" s="47"/>
      <c r="J172" s="45">
        <f t="shared" si="11"/>
        <v>33.646615999999995</v>
      </c>
      <c r="K172" s="158">
        <f t="shared" si="29"/>
        <v>33.646615999999995</v>
      </c>
    </row>
    <row r="173" spans="1:11" s="3" customFormat="1" ht="25.5">
      <c r="A173" s="18" t="s">
        <v>327</v>
      </c>
      <c r="B173" s="66" t="s">
        <v>93</v>
      </c>
      <c r="C173" s="24" t="s">
        <v>85</v>
      </c>
      <c r="D173" s="13" t="s">
        <v>181</v>
      </c>
      <c r="E173" s="22" t="s">
        <v>4</v>
      </c>
      <c r="F173" s="28">
        <v>1</v>
      </c>
      <c r="G173" s="25">
        <v>1.71</v>
      </c>
      <c r="H173" s="25">
        <f t="shared" si="25"/>
        <v>1.71</v>
      </c>
      <c r="I173" s="47"/>
      <c r="J173" s="45">
        <f t="shared" si="11"/>
        <v>2.1901679999999999</v>
      </c>
      <c r="K173" s="158">
        <f t="shared" si="29"/>
        <v>2.1901679999999999</v>
      </c>
    </row>
    <row r="174" spans="1:11" s="3" customFormat="1" ht="38.25">
      <c r="A174" s="18" t="s">
        <v>328</v>
      </c>
      <c r="B174" s="66" t="s">
        <v>93</v>
      </c>
      <c r="C174" s="24" t="s">
        <v>86</v>
      </c>
      <c r="D174" s="13" t="s">
        <v>240</v>
      </c>
      <c r="E174" s="22" t="s">
        <v>4</v>
      </c>
      <c r="F174" s="28">
        <v>1</v>
      </c>
      <c r="G174" s="25">
        <v>377.55</v>
      </c>
      <c r="H174" s="25">
        <f t="shared" si="25"/>
        <v>377.55</v>
      </c>
      <c r="I174" s="47"/>
      <c r="J174" s="45">
        <f t="shared" si="11"/>
        <v>483.56603999999999</v>
      </c>
      <c r="K174" s="158">
        <f t="shared" si="29"/>
        <v>483.56603999999999</v>
      </c>
    </row>
    <row r="175" spans="1:11" s="3" customFormat="1" ht="25.5">
      <c r="A175" s="18" t="s">
        <v>329</v>
      </c>
      <c r="B175" s="66" t="s">
        <v>93</v>
      </c>
      <c r="C175" s="24" t="s">
        <v>87</v>
      </c>
      <c r="D175" s="13" t="s">
        <v>181</v>
      </c>
      <c r="E175" s="22" t="s">
        <v>4</v>
      </c>
      <c r="F175" s="28">
        <v>1</v>
      </c>
      <c r="G175" s="25">
        <v>6.56</v>
      </c>
      <c r="H175" s="25">
        <f t="shared" si="25"/>
        <v>6.56</v>
      </c>
      <c r="I175" s="47"/>
      <c r="J175" s="45">
        <f t="shared" si="11"/>
        <v>8.4020479999999989</v>
      </c>
      <c r="K175" s="158">
        <f t="shared" si="29"/>
        <v>8.4020479999999989</v>
      </c>
    </row>
    <row r="176" spans="1:11" s="3" customFormat="1" ht="38.25">
      <c r="A176" s="18" t="s">
        <v>330</v>
      </c>
      <c r="B176" s="66" t="s">
        <v>93</v>
      </c>
      <c r="C176" s="24" t="s">
        <v>88</v>
      </c>
      <c r="D176" s="13" t="s">
        <v>240</v>
      </c>
      <c r="E176" s="22" t="s">
        <v>4</v>
      </c>
      <c r="F176" s="28">
        <v>1</v>
      </c>
      <c r="G176" s="25">
        <v>5.86</v>
      </c>
      <c r="H176" s="25">
        <f t="shared" si="25"/>
        <v>5.86</v>
      </c>
      <c r="I176" s="47"/>
      <c r="J176" s="45">
        <f t="shared" si="11"/>
        <v>7.5054879999999997</v>
      </c>
      <c r="K176" s="158">
        <f t="shared" si="29"/>
        <v>7.5054879999999997</v>
      </c>
    </row>
    <row r="177" spans="1:11" s="3" customFormat="1" ht="38.25">
      <c r="A177" s="18" t="s">
        <v>331</v>
      </c>
      <c r="B177" s="66" t="s">
        <v>93</v>
      </c>
      <c r="C177" s="24" t="s">
        <v>89</v>
      </c>
      <c r="D177" s="13" t="s">
        <v>240</v>
      </c>
      <c r="E177" s="22" t="s">
        <v>3</v>
      </c>
      <c r="F177" s="28">
        <v>1</v>
      </c>
      <c r="G177" s="25">
        <v>19.940000000000001</v>
      </c>
      <c r="H177" s="25">
        <f t="shared" si="25"/>
        <v>19.940000000000001</v>
      </c>
      <c r="I177" s="47"/>
      <c r="J177" s="45">
        <f t="shared" si="11"/>
        <v>25.539152000000001</v>
      </c>
      <c r="K177" s="158">
        <f t="shared" si="29"/>
        <v>25.539152000000001</v>
      </c>
    </row>
    <row r="178" spans="1:11" s="3" customFormat="1" ht="38.25">
      <c r="A178" s="18" t="s">
        <v>332</v>
      </c>
      <c r="B178" s="66" t="s">
        <v>93</v>
      </c>
      <c r="C178" s="24" t="s">
        <v>90</v>
      </c>
      <c r="D178" s="13" t="s">
        <v>240</v>
      </c>
      <c r="E178" s="22" t="s">
        <v>3</v>
      </c>
      <c r="F178" s="28">
        <v>1</v>
      </c>
      <c r="G178" s="25">
        <v>90.52</v>
      </c>
      <c r="H178" s="25">
        <f t="shared" si="25"/>
        <v>90.52</v>
      </c>
      <c r="I178" s="47"/>
      <c r="J178" s="45">
        <f t="shared" si="11"/>
        <v>115.93801599999999</v>
      </c>
      <c r="K178" s="158">
        <f t="shared" si="29"/>
        <v>115.93801599999999</v>
      </c>
    </row>
    <row r="179" spans="1:11" s="3" customFormat="1">
      <c r="A179" s="20">
        <v>16</v>
      </c>
      <c r="B179" s="70"/>
      <c r="C179" s="77" t="s">
        <v>451</v>
      </c>
      <c r="D179" s="71"/>
      <c r="E179" s="71"/>
      <c r="F179" s="71"/>
      <c r="G179" s="71"/>
      <c r="H179" s="71"/>
      <c r="I179" s="48"/>
      <c r="J179" s="45"/>
      <c r="K179" s="45"/>
    </row>
    <row r="180" spans="1:11" s="3" customFormat="1" ht="38.25">
      <c r="A180" s="29" t="s">
        <v>315</v>
      </c>
      <c r="B180" s="72" t="s">
        <v>241</v>
      </c>
      <c r="C180" s="88" t="s">
        <v>242</v>
      </c>
      <c r="D180" s="74" t="s">
        <v>276</v>
      </c>
      <c r="E180" s="74" t="s">
        <v>277</v>
      </c>
      <c r="F180" s="75">
        <v>3</v>
      </c>
      <c r="G180" s="75">
        <v>128.26</v>
      </c>
      <c r="H180" s="25">
        <f>F180*G180</f>
        <v>384.78</v>
      </c>
      <c r="I180" s="48"/>
      <c r="J180" s="45">
        <f t="shared" ref="J180:J199" si="30">G180*$I$8</f>
        <v>164.27540799999997</v>
      </c>
      <c r="K180" s="45">
        <f t="shared" ref="K180:K199" si="31">F180*J180</f>
        <v>492.82622399999991</v>
      </c>
    </row>
    <row r="181" spans="1:11" s="3" customFormat="1" ht="51">
      <c r="A181" s="29" t="s">
        <v>316</v>
      </c>
      <c r="B181" s="72" t="s">
        <v>243</v>
      </c>
      <c r="C181" s="87" t="s">
        <v>367</v>
      </c>
      <c r="D181" s="74" t="s">
        <v>278</v>
      </c>
      <c r="E181" s="74" t="s">
        <v>279</v>
      </c>
      <c r="F181" s="75">
        <v>1</v>
      </c>
      <c r="G181" s="75">
        <v>279.14999999999998</v>
      </c>
      <c r="H181" s="25">
        <f t="shared" ref="H181:H223" si="32">F181*G181</f>
        <v>279.14999999999998</v>
      </c>
      <c r="I181" s="48"/>
      <c r="J181" s="45">
        <f t="shared" si="30"/>
        <v>357.53531999999996</v>
      </c>
      <c r="K181" s="45">
        <f t="shared" si="31"/>
        <v>357.53531999999996</v>
      </c>
    </row>
    <row r="182" spans="1:11" s="3" customFormat="1" ht="38.25">
      <c r="A182" s="29" t="s">
        <v>317</v>
      </c>
      <c r="B182" s="72" t="s">
        <v>244</v>
      </c>
      <c r="C182" s="87" t="s">
        <v>409</v>
      </c>
      <c r="D182" s="74" t="s">
        <v>276</v>
      </c>
      <c r="E182" s="74" t="s">
        <v>277</v>
      </c>
      <c r="F182" s="75">
        <v>1</v>
      </c>
      <c r="G182" s="75">
        <v>132.31</v>
      </c>
      <c r="H182" s="25">
        <f t="shared" si="32"/>
        <v>132.31</v>
      </c>
      <c r="I182" s="48"/>
      <c r="J182" s="45">
        <f t="shared" si="30"/>
        <v>169.462648</v>
      </c>
      <c r="K182" s="45">
        <f t="shared" si="31"/>
        <v>169.462648</v>
      </c>
    </row>
    <row r="183" spans="1:11" s="3" customFormat="1" ht="25.5">
      <c r="A183" s="29" t="s">
        <v>318</v>
      </c>
      <c r="B183" s="72" t="s">
        <v>245</v>
      </c>
      <c r="C183" s="88" t="s">
        <v>246</v>
      </c>
      <c r="D183" s="74" t="s">
        <v>276</v>
      </c>
      <c r="E183" s="74" t="s">
        <v>277</v>
      </c>
      <c r="F183" s="75">
        <v>1</v>
      </c>
      <c r="G183" s="75">
        <v>217.85</v>
      </c>
      <c r="H183" s="25">
        <f t="shared" si="32"/>
        <v>217.85</v>
      </c>
      <c r="I183" s="48"/>
      <c r="J183" s="45">
        <f t="shared" si="30"/>
        <v>279.02227999999997</v>
      </c>
      <c r="K183" s="45">
        <f t="shared" si="31"/>
        <v>279.02227999999997</v>
      </c>
    </row>
    <row r="184" spans="1:11" s="3" customFormat="1" ht="25.5">
      <c r="A184" s="29" t="s">
        <v>319</v>
      </c>
      <c r="B184" s="72" t="s">
        <v>247</v>
      </c>
      <c r="C184" s="88" t="s">
        <v>248</v>
      </c>
      <c r="D184" s="74" t="s">
        <v>276</v>
      </c>
      <c r="E184" s="74" t="s">
        <v>277</v>
      </c>
      <c r="F184" s="75">
        <v>1</v>
      </c>
      <c r="G184" s="75">
        <v>162.04</v>
      </c>
      <c r="H184" s="25">
        <f t="shared" si="32"/>
        <v>162.04</v>
      </c>
      <c r="I184" s="48"/>
      <c r="J184" s="45">
        <f t="shared" si="30"/>
        <v>207.54083199999997</v>
      </c>
      <c r="K184" s="45">
        <f t="shared" si="31"/>
        <v>207.54083199999997</v>
      </c>
    </row>
    <row r="185" spans="1:11" s="3" customFormat="1">
      <c r="A185" s="29" t="s">
        <v>320</v>
      </c>
      <c r="B185" s="72" t="s">
        <v>252</v>
      </c>
      <c r="C185" s="73" t="s">
        <v>253</v>
      </c>
      <c r="D185" s="74" t="s">
        <v>278</v>
      </c>
      <c r="E185" s="74" t="s">
        <v>280</v>
      </c>
      <c r="F185" s="75">
        <v>1</v>
      </c>
      <c r="G185" s="75">
        <v>117.63</v>
      </c>
      <c r="H185" s="25">
        <f t="shared" si="32"/>
        <v>117.63</v>
      </c>
      <c r="I185" s="48"/>
      <c r="J185" s="45">
        <f t="shared" si="30"/>
        <v>150.66050399999997</v>
      </c>
      <c r="K185" s="45">
        <f t="shared" si="31"/>
        <v>150.66050399999997</v>
      </c>
    </row>
    <row r="186" spans="1:11" s="3" customFormat="1" ht="25.5">
      <c r="A186" s="29" t="s">
        <v>321</v>
      </c>
      <c r="B186" s="72" t="s">
        <v>577</v>
      </c>
      <c r="C186" s="73" t="s">
        <v>255</v>
      </c>
      <c r="D186" s="74" t="s">
        <v>276</v>
      </c>
      <c r="E186" s="74" t="s">
        <v>277</v>
      </c>
      <c r="F186" s="75">
        <v>1</v>
      </c>
      <c r="G186" s="75">
        <v>1013.58</v>
      </c>
      <c r="H186" s="25">
        <f t="shared" si="32"/>
        <v>1013.58</v>
      </c>
      <c r="I186" s="48"/>
      <c r="J186" s="45">
        <f t="shared" si="30"/>
        <v>1298.193264</v>
      </c>
      <c r="K186" s="45">
        <f t="shared" si="31"/>
        <v>1298.193264</v>
      </c>
    </row>
    <row r="187" spans="1:11" s="3" customFormat="1" ht="25.5">
      <c r="A187" s="29" t="s">
        <v>322</v>
      </c>
      <c r="B187" s="78" t="s">
        <v>578</v>
      </c>
      <c r="C187" s="76" t="s">
        <v>450</v>
      </c>
      <c r="D187" s="74" t="s">
        <v>276</v>
      </c>
      <c r="E187" s="74" t="s">
        <v>277</v>
      </c>
      <c r="F187" s="75">
        <v>1</v>
      </c>
      <c r="G187" s="75">
        <v>226.06</v>
      </c>
      <c r="H187" s="25">
        <f t="shared" si="32"/>
        <v>226.06</v>
      </c>
      <c r="I187" s="48"/>
      <c r="J187" s="45">
        <f t="shared" si="30"/>
        <v>289.53764799999999</v>
      </c>
      <c r="K187" s="45">
        <f t="shared" si="31"/>
        <v>289.53764799999999</v>
      </c>
    </row>
    <row r="188" spans="1:11" s="3" customFormat="1" ht="25.5">
      <c r="A188" s="29" t="s">
        <v>323</v>
      </c>
      <c r="B188" s="72" t="s">
        <v>256</v>
      </c>
      <c r="C188" s="73" t="s">
        <v>257</v>
      </c>
      <c r="D188" s="74" t="s">
        <v>278</v>
      </c>
      <c r="E188" s="74" t="s">
        <v>279</v>
      </c>
      <c r="F188" s="75">
        <v>1</v>
      </c>
      <c r="G188" s="75">
        <v>146.94999999999999</v>
      </c>
      <c r="H188" s="25">
        <f t="shared" si="32"/>
        <v>146.94999999999999</v>
      </c>
      <c r="I188" s="48"/>
      <c r="J188" s="45">
        <f t="shared" si="30"/>
        <v>188.21355999999997</v>
      </c>
      <c r="K188" s="45">
        <f t="shared" si="31"/>
        <v>188.21355999999997</v>
      </c>
    </row>
    <row r="189" spans="1:11" s="3" customFormat="1" ht="25.5">
      <c r="A189" s="29" t="s">
        <v>324</v>
      </c>
      <c r="B189" s="72" t="s">
        <v>258</v>
      </c>
      <c r="C189" s="73" t="s">
        <v>259</v>
      </c>
      <c r="D189" s="74" t="s">
        <v>276</v>
      </c>
      <c r="E189" s="74" t="s">
        <v>277</v>
      </c>
      <c r="F189" s="75">
        <v>3</v>
      </c>
      <c r="G189" s="75">
        <v>316.45</v>
      </c>
      <c r="H189" s="25">
        <f t="shared" si="32"/>
        <v>949.34999999999991</v>
      </c>
      <c r="I189" s="48"/>
      <c r="J189" s="45">
        <f t="shared" si="30"/>
        <v>405.30915999999996</v>
      </c>
      <c r="K189" s="45">
        <f t="shared" si="31"/>
        <v>1215.9274799999998</v>
      </c>
    </row>
    <row r="190" spans="1:11" s="3" customFormat="1" ht="38.25">
      <c r="A190" s="29" t="s">
        <v>325</v>
      </c>
      <c r="B190" s="72" t="s">
        <v>260</v>
      </c>
      <c r="C190" s="73" t="s">
        <v>261</v>
      </c>
      <c r="D190" s="74" t="s">
        <v>278</v>
      </c>
      <c r="E190" s="74" t="s">
        <v>277</v>
      </c>
      <c r="F190" s="75">
        <v>1</v>
      </c>
      <c r="G190" s="75">
        <v>151.04</v>
      </c>
      <c r="H190" s="25">
        <f t="shared" si="32"/>
        <v>151.04</v>
      </c>
      <c r="I190" s="48"/>
      <c r="J190" s="45">
        <f t="shared" si="30"/>
        <v>193.45203199999997</v>
      </c>
      <c r="K190" s="45">
        <f t="shared" si="31"/>
        <v>193.45203199999997</v>
      </c>
    </row>
    <row r="191" spans="1:11" s="3" customFormat="1" ht="25.5">
      <c r="A191" s="29" t="s">
        <v>333</v>
      </c>
      <c r="B191" s="72" t="s">
        <v>350</v>
      </c>
      <c r="C191" s="73" t="s">
        <v>368</v>
      </c>
      <c r="D191" s="74" t="s">
        <v>178</v>
      </c>
      <c r="E191" s="74" t="s">
        <v>277</v>
      </c>
      <c r="F191" s="75">
        <v>2</v>
      </c>
      <c r="G191" s="75">
        <v>356.63</v>
      </c>
      <c r="H191" s="25">
        <f t="shared" si="32"/>
        <v>713.26</v>
      </c>
      <c r="I191" s="48"/>
      <c r="J191" s="45">
        <f t="shared" si="30"/>
        <v>456.771704</v>
      </c>
      <c r="K191" s="45">
        <f t="shared" si="31"/>
        <v>913.543408</v>
      </c>
    </row>
    <row r="192" spans="1:11" s="3" customFormat="1">
      <c r="A192" s="29" t="s">
        <v>334</v>
      </c>
      <c r="B192" s="72" t="s">
        <v>351</v>
      </c>
      <c r="C192" s="73" t="s">
        <v>262</v>
      </c>
      <c r="D192" s="74" t="s">
        <v>278</v>
      </c>
      <c r="E192" s="74" t="s">
        <v>277</v>
      </c>
      <c r="F192" s="75">
        <v>1</v>
      </c>
      <c r="G192" s="75">
        <v>57.68</v>
      </c>
      <c r="H192" s="25">
        <f t="shared" si="32"/>
        <v>57.68</v>
      </c>
      <c r="I192" s="48"/>
      <c r="J192" s="45">
        <f t="shared" si="30"/>
        <v>73.876543999999996</v>
      </c>
      <c r="K192" s="45">
        <f t="shared" si="31"/>
        <v>73.876543999999996</v>
      </c>
    </row>
    <row r="193" spans="1:11" s="3" customFormat="1">
      <c r="A193" s="29" t="s">
        <v>335</v>
      </c>
      <c r="B193" s="72" t="s">
        <v>263</v>
      </c>
      <c r="C193" s="73" t="s">
        <v>264</v>
      </c>
      <c r="D193" s="74" t="s">
        <v>278</v>
      </c>
      <c r="E193" s="74" t="s">
        <v>277</v>
      </c>
      <c r="F193" s="75">
        <v>1</v>
      </c>
      <c r="G193" s="75">
        <v>53.62</v>
      </c>
      <c r="H193" s="25">
        <f t="shared" si="32"/>
        <v>53.62</v>
      </c>
      <c r="I193" s="48"/>
      <c r="J193" s="45">
        <f t="shared" si="30"/>
        <v>68.676496</v>
      </c>
      <c r="K193" s="45">
        <f t="shared" si="31"/>
        <v>68.676496</v>
      </c>
    </row>
    <row r="194" spans="1:11" s="3" customFormat="1" ht="25.5">
      <c r="A194" s="29" t="s">
        <v>336</v>
      </c>
      <c r="B194" s="72" t="s">
        <v>265</v>
      </c>
      <c r="C194" s="73" t="s">
        <v>266</v>
      </c>
      <c r="D194" s="74" t="s">
        <v>278</v>
      </c>
      <c r="E194" s="74" t="s">
        <v>277</v>
      </c>
      <c r="F194" s="75">
        <v>1</v>
      </c>
      <c r="G194" s="75">
        <v>65.680000000000007</v>
      </c>
      <c r="H194" s="25">
        <f t="shared" si="32"/>
        <v>65.680000000000007</v>
      </c>
      <c r="I194" s="48"/>
      <c r="J194" s="45">
        <f t="shared" si="30"/>
        <v>84.122944000000004</v>
      </c>
      <c r="K194" s="45">
        <f t="shared" si="31"/>
        <v>84.122944000000004</v>
      </c>
    </row>
    <row r="195" spans="1:11" s="3" customFormat="1">
      <c r="A195" s="29" t="s">
        <v>337</v>
      </c>
      <c r="B195" s="72" t="s">
        <v>267</v>
      </c>
      <c r="C195" s="73" t="s">
        <v>268</v>
      </c>
      <c r="D195" s="74" t="s">
        <v>276</v>
      </c>
      <c r="E195" s="74" t="s">
        <v>277</v>
      </c>
      <c r="F195" s="75">
        <v>1</v>
      </c>
      <c r="G195" s="75">
        <v>31</v>
      </c>
      <c r="H195" s="25">
        <f t="shared" si="32"/>
        <v>31</v>
      </c>
      <c r="I195" s="48"/>
      <c r="J195" s="45">
        <f t="shared" si="30"/>
        <v>39.704799999999999</v>
      </c>
      <c r="K195" s="45">
        <f t="shared" si="31"/>
        <v>39.704799999999999</v>
      </c>
    </row>
    <row r="196" spans="1:11" s="3" customFormat="1" ht="25.5">
      <c r="A196" s="29" t="s">
        <v>338</v>
      </c>
      <c r="B196" s="72" t="s">
        <v>269</v>
      </c>
      <c r="C196" s="73" t="s">
        <v>270</v>
      </c>
      <c r="D196" s="74" t="s">
        <v>278</v>
      </c>
      <c r="E196" s="74" t="s">
        <v>277</v>
      </c>
      <c r="F196" s="75">
        <v>1</v>
      </c>
      <c r="G196" s="75">
        <v>225.9</v>
      </c>
      <c r="H196" s="25">
        <f t="shared" si="32"/>
        <v>225.9</v>
      </c>
      <c r="I196" s="48"/>
      <c r="J196" s="45">
        <f t="shared" si="30"/>
        <v>289.33271999999999</v>
      </c>
      <c r="K196" s="45">
        <f t="shared" si="31"/>
        <v>289.33271999999999</v>
      </c>
    </row>
    <row r="197" spans="1:11" s="3" customFormat="1" ht="63" customHeight="1">
      <c r="A197" s="29" t="s">
        <v>339</v>
      </c>
      <c r="B197" s="72" t="s">
        <v>571</v>
      </c>
      <c r="C197" s="73" t="s">
        <v>570</v>
      </c>
      <c r="D197" s="74" t="s">
        <v>276</v>
      </c>
      <c r="E197" s="74" t="s">
        <v>277</v>
      </c>
      <c r="F197" s="75">
        <v>1</v>
      </c>
      <c r="G197" s="75">
        <v>1096.32</v>
      </c>
      <c r="H197" s="25">
        <f t="shared" si="32"/>
        <v>1096.32</v>
      </c>
      <c r="I197" s="48"/>
      <c r="J197" s="45">
        <f t="shared" si="30"/>
        <v>1404.1666559999999</v>
      </c>
      <c r="K197" s="45">
        <f t="shared" si="31"/>
        <v>1404.1666559999999</v>
      </c>
    </row>
    <row r="198" spans="1:11" s="3" customFormat="1" ht="25.5">
      <c r="A198" s="29" t="s">
        <v>340</v>
      </c>
      <c r="B198" s="72" t="s">
        <v>572</v>
      </c>
      <c r="C198" s="73" t="s">
        <v>573</v>
      </c>
      <c r="D198" s="74" t="s">
        <v>276</v>
      </c>
      <c r="E198" s="74" t="s">
        <v>277</v>
      </c>
      <c r="F198" s="75">
        <v>1</v>
      </c>
      <c r="G198" s="75">
        <v>138.27000000000001</v>
      </c>
      <c r="H198" s="25">
        <f t="shared" si="32"/>
        <v>138.27000000000001</v>
      </c>
      <c r="I198" s="48"/>
      <c r="J198" s="45">
        <f t="shared" si="30"/>
        <v>177.096216</v>
      </c>
      <c r="K198" s="45">
        <f t="shared" si="31"/>
        <v>177.096216</v>
      </c>
    </row>
    <row r="199" spans="1:11" s="3" customFormat="1" ht="43.5" customHeight="1">
      <c r="A199" s="29" t="s">
        <v>341</v>
      </c>
      <c r="B199" s="72" t="s">
        <v>271</v>
      </c>
      <c r="C199" s="73" t="s">
        <v>272</v>
      </c>
      <c r="D199" s="74" t="s">
        <v>282</v>
      </c>
      <c r="E199" s="74" t="s">
        <v>277</v>
      </c>
      <c r="F199" s="75">
        <v>2</v>
      </c>
      <c r="G199" s="75">
        <v>204.98</v>
      </c>
      <c r="H199" s="25">
        <f t="shared" si="32"/>
        <v>409.96</v>
      </c>
      <c r="I199" s="48"/>
      <c r="J199" s="45">
        <f t="shared" si="30"/>
        <v>262.53838399999995</v>
      </c>
      <c r="K199" s="45">
        <f t="shared" si="31"/>
        <v>525.0767679999999</v>
      </c>
    </row>
    <row r="200" spans="1:11" s="3" customFormat="1" ht="25.5">
      <c r="A200" s="29" t="s">
        <v>342</v>
      </c>
      <c r="B200" s="78" t="s">
        <v>574</v>
      </c>
      <c r="C200" s="73" t="s">
        <v>273</v>
      </c>
      <c r="D200" s="74" t="s">
        <v>278</v>
      </c>
      <c r="E200" s="74" t="s">
        <v>277</v>
      </c>
      <c r="F200" s="75">
        <v>1</v>
      </c>
      <c r="G200" s="75">
        <v>324.35000000000002</v>
      </c>
      <c r="H200" s="25">
        <f t="shared" si="32"/>
        <v>324.35000000000002</v>
      </c>
      <c r="I200" s="48"/>
      <c r="J200" s="45">
        <f t="shared" ref="J200:J223" si="33">G200*$I$8</f>
        <v>415.42748</v>
      </c>
      <c r="K200" s="45">
        <f t="shared" ref="K200:K223" si="34">F200*J200</f>
        <v>415.42748</v>
      </c>
    </row>
    <row r="201" spans="1:11" s="3" customFormat="1" ht="38.25">
      <c r="A201" s="29" t="s">
        <v>343</v>
      </c>
      <c r="B201" s="72" t="s">
        <v>274</v>
      </c>
      <c r="C201" s="73" t="s">
        <v>275</v>
      </c>
      <c r="D201" s="74" t="s">
        <v>278</v>
      </c>
      <c r="E201" s="74" t="s">
        <v>277</v>
      </c>
      <c r="F201" s="75">
        <v>1</v>
      </c>
      <c r="G201" s="75">
        <v>58</v>
      </c>
      <c r="H201" s="25">
        <f t="shared" si="32"/>
        <v>58</v>
      </c>
      <c r="I201" s="48"/>
      <c r="J201" s="45">
        <f t="shared" si="33"/>
        <v>74.2864</v>
      </c>
      <c r="K201" s="45">
        <f t="shared" si="34"/>
        <v>74.2864</v>
      </c>
    </row>
    <row r="202" spans="1:11" s="3" customFormat="1" ht="25.5">
      <c r="A202" s="29" t="s">
        <v>344</v>
      </c>
      <c r="B202" s="72">
        <v>89492</v>
      </c>
      <c r="C202" s="88" t="s">
        <v>352</v>
      </c>
      <c r="D202" s="74" t="s">
        <v>276</v>
      </c>
      <c r="E202" s="74" t="s">
        <v>277</v>
      </c>
      <c r="F202" s="75">
        <v>2</v>
      </c>
      <c r="G202" s="75">
        <v>7.34</v>
      </c>
      <c r="H202" s="25">
        <f t="shared" si="32"/>
        <v>14.68</v>
      </c>
      <c r="I202" s="48"/>
      <c r="J202" s="45">
        <f t="shared" si="33"/>
        <v>9.4010719999999992</v>
      </c>
      <c r="K202" s="45">
        <f t="shared" si="34"/>
        <v>18.802143999999998</v>
      </c>
    </row>
    <row r="203" spans="1:11" s="3" customFormat="1" ht="25.5">
      <c r="A203" s="29" t="s">
        <v>345</v>
      </c>
      <c r="B203" s="72">
        <v>89553</v>
      </c>
      <c r="C203" s="87" t="s">
        <v>369</v>
      </c>
      <c r="D203" s="74" t="s">
        <v>276</v>
      </c>
      <c r="E203" s="74" t="s">
        <v>277</v>
      </c>
      <c r="F203" s="75">
        <v>2</v>
      </c>
      <c r="G203" s="75">
        <v>5.87</v>
      </c>
      <c r="H203" s="25">
        <f t="shared" si="32"/>
        <v>11.74</v>
      </c>
      <c r="I203" s="48"/>
      <c r="J203" s="45">
        <f t="shared" si="33"/>
        <v>7.5182959999999994</v>
      </c>
      <c r="K203" s="45">
        <f t="shared" si="34"/>
        <v>15.036591999999999</v>
      </c>
    </row>
    <row r="204" spans="1:11" s="3" customFormat="1" ht="25.5">
      <c r="A204" s="29" t="s">
        <v>346</v>
      </c>
      <c r="B204" s="72">
        <v>94792</v>
      </c>
      <c r="C204" s="76" t="s">
        <v>353</v>
      </c>
      <c r="D204" s="74" t="s">
        <v>276</v>
      </c>
      <c r="E204" s="74" t="s">
        <v>277</v>
      </c>
      <c r="F204" s="75">
        <v>1</v>
      </c>
      <c r="G204" s="75">
        <v>136.24</v>
      </c>
      <c r="H204" s="25">
        <f t="shared" si="32"/>
        <v>136.24</v>
      </c>
      <c r="I204" s="48"/>
      <c r="J204" s="45">
        <f t="shared" si="33"/>
        <v>174.49619200000001</v>
      </c>
      <c r="K204" s="45">
        <f t="shared" si="34"/>
        <v>174.49619200000001</v>
      </c>
    </row>
    <row r="205" spans="1:11" s="3" customFormat="1">
      <c r="A205" s="29" t="s">
        <v>347</v>
      </c>
      <c r="B205" s="82" t="s">
        <v>370</v>
      </c>
      <c r="C205" s="88" t="s">
        <v>371</v>
      </c>
      <c r="D205" s="74" t="s">
        <v>276</v>
      </c>
      <c r="E205" s="74" t="s">
        <v>277</v>
      </c>
      <c r="F205" s="75">
        <v>1</v>
      </c>
      <c r="G205" s="75">
        <v>1.32</v>
      </c>
      <c r="H205" s="25">
        <f t="shared" si="32"/>
        <v>1.32</v>
      </c>
      <c r="I205" s="48"/>
      <c r="J205" s="45">
        <f t="shared" si="33"/>
        <v>1.6906559999999999</v>
      </c>
      <c r="K205" s="45">
        <f t="shared" si="34"/>
        <v>1.6906559999999999</v>
      </c>
    </row>
    <row r="206" spans="1:11" s="3" customFormat="1" ht="25.5">
      <c r="A206" s="29" t="s">
        <v>348</v>
      </c>
      <c r="B206" s="72">
        <v>89362</v>
      </c>
      <c r="C206" s="88" t="s">
        <v>354</v>
      </c>
      <c r="D206" s="74" t="s">
        <v>276</v>
      </c>
      <c r="E206" s="74" t="s">
        <v>277</v>
      </c>
      <c r="F206" s="75">
        <v>2</v>
      </c>
      <c r="G206" s="75">
        <v>7.99</v>
      </c>
      <c r="H206" s="25">
        <f t="shared" si="32"/>
        <v>15.98</v>
      </c>
      <c r="I206" s="48"/>
      <c r="J206" s="45">
        <f t="shared" si="33"/>
        <v>10.233592</v>
      </c>
      <c r="K206" s="45">
        <f t="shared" si="34"/>
        <v>20.467184</v>
      </c>
    </row>
    <row r="207" spans="1:11" s="3" customFormat="1" ht="25.5">
      <c r="A207" s="29" t="s">
        <v>372</v>
      </c>
      <c r="B207" s="72">
        <v>89403</v>
      </c>
      <c r="C207" s="88" t="s">
        <v>373</v>
      </c>
      <c r="D207" s="74" t="s">
        <v>276</v>
      </c>
      <c r="E207" s="74" t="s">
        <v>355</v>
      </c>
      <c r="F207" s="75">
        <v>5</v>
      </c>
      <c r="G207" s="75">
        <v>18.239999999999998</v>
      </c>
      <c r="H207" s="25">
        <f t="shared" si="32"/>
        <v>91.199999999999989</v>
      </c>
      <c r="I207" s="48"/>
      <c r="J207" s="45">
        <f t="shared" si="33"/>
        <v>23.361791999999998</v>
      </c>
      <c r="K207" s="45">
        <f t="shared" si="34"/>
        <v>116.80895999999998</v>
      </c>
    </row>
    <row r="208" spans="1:11" s="3" customFormat="1" ht="25.5">
      <c r="A208" s="29" t="s">
        <v>374</v>
      </c>
      <c r="B208" s="72">
        <v>90443</v>
      </c>
      <c r="C208" s="88" t="s">
        <v>375</v>
      </c>
      <c r="D208" s="74" t="s">
        <v>276</v>
      </c>
      <c r="E208" s="74" t="s">
        <v>355</v>
      </c>
      <c r="F208" s="75">
        <v>5</v>
      </c>
      <c r="G208" s="75">
        <v>10.99</v>
      </c>
      <c r="H208" s="25">
        <f t="shared" si="32"/>
        <v>54.95</v>
      </c>
      <c r="I208" s="48"/>
      <c r="J208" s="45">
        <f t="shared" si="33"/>
        <v>14.075991999999999</v>
      </c>
      <c r="K208" s="45">
        <f t="shared" si="34"/>
        <v>70.379959999999997</v>
      </c>
    </row>
    <row r="209" spans="1:11" s="3" customFormat="1">
      <c r="A209" s="29" t="s">
        <v>376</v>
      </c>
      <c r="B209" s="72" t="s">
        <v>356</v>
      </c>
      <c r="C209" s="73" t="s">
        <v>377</v>
      </c>
      <c r="D209" s="74" t="s">
        <v>161</v>
      </c>
      <c r="E209" s="74" t="s">
        <v>277</v>
      </c>
      <c r="F209" s="75">
        <v>1</v>
      </c>
      <c r="G209" s="75">
        <v>60.8</v>
      </c>
      <c r="H209" s="25">
        <f t="shared" si="32"/>
        <v>60.8</v>
      </c>
      <c r="I209" s="48"/>
      <c r="J209" s="45">
        <f t="shared" si="33"/>
        <v>77.87263999999999</v>
      </c>
      <c r="K209" s="45">
        <f t="shared" si="34"/>
        <v>77.87263999999999</v>
      </c>
    </row>
    <row r="210" spans="1:11" s="3" customFormat="1" ht="38.25">
      <c r="A210" s="29" t="s">
        <v>378</v>
      </c>
      <c r="B210" s="72">
        <v>89724</v>
      </c>
      <c r="C210" s="88" t="s">
        <v>379</v>
      </c>
      <c r="D210" s="74" t="s">
        <v>276</v>
      </c>
      <c r="E210" s="74" t="s">
        <v>277</v>
      </c>
      <c r="F210" s="75">
        <v>2</v>
      </c>
      <c r="G210" s="75">
        <v>10.199999999999999</v>
      </c>
      <c r="H210" s="25">
        <f t="shared" si="32"/>
        <v>20.399999999999999</v>
      </c>
      <c r="I210" s="48"/>
      <c r="J210" s="45">
        <f t="shared" si="33"/>
        <v>13.064159999999999</v>
      </c>
      <c r="K210" s="45">
        <f t="shared" si="34"/>
        <v>26.128319999999999</v>
      </c>
    </row>
    <row r="211" spans="1:11" s="3" customFormat="1">
      <c r="A211" s="29" t="s">
        <v>380</v>
      </c>
      <c r="B211" s="72" t="s">
        <v>357</v>
      </c>
      <c r="C211" s="88" t="s">
        <v>381</v>
      </c>
      <c r="D211" s="74" t="s">
        <v>178</v>
      </c>
      <c r="E211" s="74" t="s">
        <v>277</v>
      </c>
      <c r="F211" s="75">
        <v>1</v>
      </c>
      <c r="G211" s="75">
        <v>1.1000000000000001</v>
      </c>
      <c r="H211" s="25">
        <f t="shared" si="32"/>
        <v>1.1000000000000001</v>
      </c>
      <c r="I211" s="48"/>
      <c r="J211" s="45">
        <f t="shared" si="33"/>
        <v>1.4088800000000001</v>
      </c>
      <c r="K211" s="45">
        <f t="shared" si="34"/>
        <v>1.4088800000000001</v>
      </c>
    </row>
    <row r="212" spans="1:11" s="3" customFormat="1" ht="38.25">
      <c r="A212" s="29" t="s">
        <v>382</v>
      </c>
      <c r="B212" s="72">
        <v>89732</v>
      </c>
      <c r="C212" s="88" t="s">
        <v>383</v>
      </c>
      <c r="D212" s="74" t="s">
        <v>276</v>
      </c>
      <c r="E212" s="74" t="s">
        <v>277</v>
      </c>
      <c r="F212" s="75">
        <v>1</v>
      </c>
      <c r="G212" s="75">
        <v>11.24</v>
      </c>
      <c r="H212" s="25">
        <f t="shared" si="32"/>
        <v>11.24</v>
      </c>
      <c r="I212" s="48"/>
      <c r="J212" s="45">
        <f t="shared" si="33"/>
        <v>14.396191999999999</v>
      </c>
      <c r="K212" s="45">
        <f t="shared" si="34"/>
        <v>14.396191999999999</v>
      </c>
    </row>
    <row r="213" spans="1:11" s="3" customFormat="1">
      <c r="A213" s="29" t="s">
        <v>384</v>
      </c>
      <c r="B213" s="82" t="s">
        <v>385</v>
      </c>
      <c r="C213" s="88" t="s">
        <v>386</v>
      </c>
      <c r="D213" s="74" t="s">
        <v>276</v>
      </c>
      <c r="E213" s="74" t="s">
        <v>277</v>
      </c>
      <c r="F213" s="75">
        <v>1</v>
      </c>
      <c r="G213" s="75">
        <v>9.01</v>
      </c>
      <c r="H213" s="25">
        <f t="shared" si="32"/>
        <v>9.01</v>
      </c>
      <c r="I213" s="48"/>
      <c r="J213" s="45">
        <f t="shared" si="33"/>
        <v>11.540007999999998</v>
      </c>
      <c r="K213" s="45">
        <f t="shared" si="34"/>
        <v>11.540007999999998</v>
      </c>
    </row>
    <row r="214" spans="1:11" s="3" customFormat="1">
      <c r="A214" s="29" t="s">
        <v>387</v>
      </c>
      <c r="B214" s="82" t="s">
        <v>388</v>
      </c>
      <c r="C214" s="88" t="s">
        <v>389</v>
      </c>
      <c r="D214" s="74" t="s">
        <v>276</v>
      </c>
      <c r="E214" s="74" t="s">
        <v>277</v>
      </c>
      <c r="F214" s="75">
        <v>1</v>
      </c>
      <c r="G214" s="75">
        <v>7.98</v>
      </c>
      <c r="H214" s="25">
        <f t="shared" si="32"/>
        <v>7.98</v>
      </c>
      <c r="I214" s="48"/>
      <c r="J214" s="45">
        <f t="shared" si="33"/>
        <v>10.220784</v>
      </c>
      <c r="K214" s="45">
        <f t="shared" si="34"/>
        <v>10.220784</v>
      </c>
    </row>
    <row r="215" spans="1:11" s="3" customFormat="1">
      <c r="A215" s="29" t="s">
        <v>390</v>
      </c>
      <c r="B215" s="82" t="s">
        <v>391</v>
      </c>
      <c r="C215" s="88" t="s">
        <v>392</v>
      </c>
      <c r="D215" s="74" t="s">
        <v>276</v>
      </c>
      <c r="E215" s="74" t="s">
        <v>277</v>
      </c>
      <c r="F215" s="75">
        <v>1</v>
      </c>
      <c r="G215" s="75">
        <v>8.31</v>
      </c>
      <c r="H215" s="25">
        <f t="shared" si="32"/>
        <v>8.31</v>
      </c>
      <c r="I215" s="48"/>
      <c r="J215" s="45">
        <f t="shared" si="33"/>
        <v>10.643447999999999</v>
      </c>
      <c r="K215" s="45">
        <f t="shared" si="34"/>
        <v>10.643447999999999</v>
      </c>
    </row>
    <row r="216" spans="1:11" s="3" customFormat="1">
      <c r="A216" s="29" t="s">
        <v>393</v>
      </c>
      <c r="B216" s="82" t="s">
        <v>394</v>
      </c>
      <c r="C216" s="88" t="s">
        <v>395</v>
      </c>
      <c r="D216" s="74" t="s">
        <v>276</v>
      </c>
      <c r="E216" s="74" t="s">
        <v>277</v>
      </c>
      <c r="F216" s="75">
        <v>1</v>
      </c>
      <c r="G216" s="75">
        <v>39.54</v>
      </c>
      <c r="H216" s="25">
        <f t="shared" si="32"/>
        <v>39.54</v>
      </c>
      <c r="I216" s="48"/>
      <c r="J216" s="45">
        <f t="shared" si="33"/>
        <v>50.642831999999999</v>
      </c>
      <c r="K216" s="45">
        <f t="shared" si="34"/>
        <v>50.642831999999999</v>
      </c>
    </row>
    <row r="217" spans="1:11" s="3" customFormat="1" ht="25.5">
      <c r="A217" s="29" t="s">
        <v>396</v>
      </c>
      <c r="B217" s="82" t="s">
        <v>397</v>
      </c>
      <c r="C217" s="88" t="s">
        <v>398</v>
      </c>
      <c r="D217" s="74" t="s">
        <v>276</v>
      </c>
      <c r="E217" s="74" t="s">
        <v>277</v>
      </c>
      <c r="F217" s="75">
        <v>1</v>
      </c>
      <c r="G217" s="75">
        <v>22.14</v>
      </c>
      <c r="H217" s="25">
        <f t="shared" si="32"/>
        <v>22.14</v>
      </c>
      <c r="I217" s="48"/>
      <c r="J217" s="45">
        <f t="shared" si="33"/>
        <v>28.356911999999998</v>
      </c>
      <c r="K217" s="45">
        <f t="shared" si="34"/>
        <v>28.356911999999998</v>
      </c>
    </row>
    <row r="218" spans="1:11" s="3" customFormat="1" ht="51">
      <c r="A218" s="29" t="s">
        <v>399</v>
      </c>
      <c r="B218" s="72" t="s">
        <v>575</v>
      </c>
      <c r="C218" s="88" t="s">
        <v>400</v>
      </c>
      <c r="D218" s="74" t="s">
        <v>161</v>
      </c>
      <c r="E218" s="74" t="s">
        <v>277</v>
      </c>
      <c r="F218" s="75">
        <v>1</v>
      </c>
      <c r="G218" s="75">
        <v>55.85</v>
      </c>
      <c r="H218" s="25">
        <f t="shared" si="32"/>
        <v>55.85</v>
      </c>
      <c r="I218" s="48"/>
      <c r="J218" s="45">
        <f t="shared" si="33"/>
        <v>71.532679999999999</v>
      </c>
      <c r="K218" s="45">
        <f t="shared" si="34"/>
        <v>71.532679999999999</v>
      </c>
    </row>
    <row r="219" spans="1:11" s="3" customFormat="1" ht="38.25">
      <c r="A219" s="29" t="s">
        <v>401</v>
      </c>
      <c r="B219" s="72" t="s">
        <v>359</v>
      </c>
      <c r="C219" s="88" t="s">
        <v>360</v>
      </c>
      <c r="D219" s="74" t="s">
        <v>161</v>
      </c>
      <c r="E219" s="74" t="s">
        <v>3</v>
      </c>
      <c r="F219" s="75">
        <v>2</v>
      </c>
      <c r="G219" s="75">
        <v>2.65</v>
      </c>
      <c r="H219" s="25">
        <f t="shared" si="32"/>
        <v>5.3</v>
      </c>
      <c r="I219" s="48"/>
      <c r="J219" s="45">
        <f t="shared" si="33"/>
        <v>3.3941199999999996</v>
      </c>
      <c r="K219" s="45">
        <f t="shared" si="34"/>
        <v>6.7882399999999992</v>
      </c>
    </row>
    <row r="220" spans="1:11" s="3" customFormat="1" ht="25.5">
      <c r="A220" s="29" t="s">
        <v>402</v>
      </c>
      <c r="B220" s="72" t="s">
        <v>361</v>
      </c>
      <c r="C220" s="88" t="s">
        <v>362</v>
      </c>
      <c r="D220" s="74" t="s">
        <v>182</v>
      </c>
      <c r="E220" s="74" t="s">
        <v>355</v>
      </c>
      <c r="F220" s="75">
        <v>2</v>
      </c>
      <c r="G220" s="75">
        <v>28.87</v>
      </c>
      <c r="H220" s="25">
        <f t="shared" si="32"/>
        <v>57.74</v>
      </c>
      <c r="I220" s="48"/>
      <c r="J220" s="45">
        <f t="shared" si="33"/>
        <v>36.976695999999997</v>
      </c>
      <c r="K220" s="45">
        <f t="shared" si="34"/>
        <v>73.953391999999994</v>
      </c>
    </row>
    <row r="221" spans="1:11" s="3" customFormat="1" ht="25.5">
      <c r="A221" s="29" t="s">
        <v>403</v>
      </c>
      <c r="B221" s="72" t="s">
        <v>363</v>
      </c>
      <c r="C221" s="88" t="s">
        <v>364</v>
      </c>
      <c r="D221" s="74" t="s">
        <v>161</v>
      </c>
      <c r="E221" s="74" t="s">
        <v>3</v>
      </c>
      <c r="F221" s="75">
        <v>2</v>
      </c>
      <c r="G221" s="75">
        <v>4.46</v>
      </c>
      <c r="H221" s="25">
        <f t="shared" si="32"/>
        <v>8.92</v>
      </c>
      <c r="I221" s="48"/>
      <c r="J221" s="45">
        <f t="shared" si="33"/>
        <v>5.7123679999999997</v>
      </c>
      <c r="K221" s="45">
        <f t="shared" si="34"/>
        <v>11.424735999999999</v>
      </c>
    </row>
    <row r="222" spans="1:11" s="3" customFormat="1" ht="38.25">
      <c r="A222" s="29" t="s">
        <v>404</v>
      </c>
      <c r="B222" s="72" t="s">
        <v>365</v>
      </c>
      <c r="C222" s="88" t="s">
        <v>366</v>
      </c>
      <c r="D222" s="74" t="s">
        <v>182</v>
      </c>
      <c r="E222" s="74" t="s">
        <v>349</v>
      </c>
      <c r="F222" s="75">
        <v>1</v>
      </c>
      <c r="G222" s="75">
        <v>10.46</v>
      </c>
      <c r="H222" s="25">
        <f t="shared" si="32"/>
        <v>10.46</v>
      </c>
      <c r="I222" s="48"/>
      <c r="J222" s="45">
        <f t="shared" si="33"/>
        <v>13.397168000000001</v>
      </c>
      <c r="K222" s="45">
        <f t="shared" si="34"/>
        <v>13.397168000000001</v>
      </c>
    </row>
    <row r="223" spans="1:11" s="3" customFormat="1" ht="38.25">
      <c r="A223" s="29" t="s">
        <v>405</v>
      </c>
      <c r="B223" s="151" t="s">
        <v>576</v>
      </c>
      <c r="C223" s="83" t="s">
        <v>254</v>
      </c>
      <c r="D223" s="84" t="s">
        <v>276</v>
      </c>
      <c r="E223" s="84" t="s">
        <v>281</v>
      </c>
      <c r="F223" s="85">
        <v>1</v>
      </c>
      <c r="G223" s="75">
        <v>1176.5999999999999</v>
      </c>
      <c r="H223" s="25">
        <f t="shared" si="32"/>
        <v>1176.5999999999999</v>
      </c>
      <c r="I223" s="48"/>
      <c r="J223" s="45">
        <f t="shared" si="33"/>
        <v>1506.9892799999998</v>
      </c>
      <c r="K223" s="45">
        <f t="shared" si="34"/>
        <v>1506.9892799999998</v>
      </c>
    </row>
    <row r="224" spans="1:11" s="3" customFormat="1">
      <c r="A224" s="68"/>
      <c r="B224" s="68"/>
      <c r="C224" s="32"/>
      <c r="D224" s="32"/>
      <c r="E224" s="33"/>
      <c r="F224" s="34"/>
      <c r="G224" s="31"/>
      <c r="H224" s="35"/>
      <c r="I224" s="50"/>
      <c r="J224" s="50"/>
      <c r="K224" s="50"/>
    </row>
    <row r="225" spans="1:12" ht="24.95" customHeight="1">
      <c r="A225" s="192" t="s">
        <v>406</v>
      </c>
      <c r="B225" s="193"/>
      <c r="C225" s="194"/>
      <c r="D225" s="194"/>
      <c r="E225" s="194"/>
      <c r="F225" s="195"/>
      <c r="G225" s="196">
        <f>SUM(H8:H224)</f>
        <v>575473.65394470003</v>
      </c>
      <c r="H225" s="197"/>
      <c r="I225" s="43"/>
      <c r="J225" s="196">
        <f>SUM(K8:K224)</f>
        <v>737066.65597237169</v>
      </c>
      <c r="K225" s="197"/>
      <c r="L225" s="157"/>
    </row>
    <row r="226" spans="1:12">
      <c r="A226" s="10"/>
      <c r="B226" s="10"/>
      <c r="F226" s="3"/>
    </row>
    <row r="227" spans="1:12">
      <c r="A227" s="5"/>
      <c r="B227" s="5"/>
    </row>
    <row r="228" spans="1:12">
      <c r="A228" s="5"/>
      <c r="B228" s="5"/>
    </row>
    <row r="229" spans="1:12">
      <c r="A229" s="5"/>
      <c r="B229" s="5"/>
    </row>
    <row r="233" spans="1:12">
      <c r="C233" s="51"/>
      <c r="D233" s="51"/>
      <c r="G233" s="52"/>
    </row>
    <row r="235" spans="1:12">
      <c r="C235"/>
      <c r="D235"/>
      <c r="E235"/>
      <c r="F235"/>
      <c r="G235" s="53"/>
    </row>
    <row r="238" spans="1:12">
      <c r="C238" s="5"/>
    </row>
  </sheetData>
  <mergeCells count="11">
    <mergeCell ref="L20:O20"/>
    <mergeCell ref="L22:O22"/>
    <mergeCell ref="L23:O23"/>
    <mergeCell ref="L110:O110"/>
    <mergeCell ref="D1:E1"/>
    <mergeCell ref="A225:F225"/>
    <mergeCell ref="G225:H225"/>
    <mergeCell ref="J225:K225"/>
    <mergeCell ref="D49:D55"/>
    <mergeCell ref="A1:C2"/>
    <mergeCell ref="A3:C4"/>
  </mergeCells>
  <pageMargins left="0.7" right="0.7" top="0.75" bottom="0.75" header="0.3" footer="0.3"/>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 ORÇAMENTÁRIA REV OUT</vt:lpstr>
      <vt:lpstr>'PLANILHA ORÇAMENTÁRIA REV OUT'!Area_de_impressao</vt:lpstr>
      <vt:lpstr>'PLANILHA ORÇAMENTÁRIA REV OUT'!Titulos_de_impressao</vt:lpstr>
    </vt:vector>
  </TitlesOfParts>
  <Company>V&amp;M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V&amp;M</dc:creator>
  <cp:lastModifiedBy>FRANCIARA PEREIRA RODRIGUES MAPA</cp:lastModifiedBy>
  <cp:lastPrinted>2022-10-19T18:45:03Z</cp:lastPrinted>
  <dcterms:created xsi:type="dcterms:W3CDTF">2014-03-10T16:50:34Z</dcterms:created>
  <dcterms:modified xsi:type="dcterms:W3CDTF">2022-11-04T17:27:22Z</dcterms:modified>
</cp:coreProperties>
</file>