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SD256GB\BKP\ONEDRIVE\Documentos\Renata DADM a partir 270821\PAA\2026\Publicacoes Transparencia\Abas ajustadas\"/>
    </mc:Choice>
  </mc:AlternateContent>
  <bookViews>
    <workbookView xWindow="0" yWindow="0" windowWidth="24000" windowHeight="9480"/>
  </bookViews>
  <sheets>
    <sheet name="PCA 2026 v. final" sheetId="1" r:id="rId1"/>
    <sheet name="Prioridade" sheetId="11" r:id="rId2"/>
    <sheet name="Listas_Suspensas" sheetId="9" r:id="rId3"/>
  </sheets>
  <externalReferences>
    <externalReference r:id="rId4"/>
    <externalReference r:id="rId5"/>
  </externalReferences>
  <definedNames>
    <definedName name="_xlnm._FilterDatabase" localSheetId="0" hidden="1">'PCA 2026 v. final'!$A$8:$Q$257</definedName>
    <definedName name="_xlnm.Print_Area" localSheetId="0">'PCA 2026 v. final'!$A$1:$Q$257</definedName>
    <definedName name="_xlnm.Print_Titles" localSheetId="0">'PCA 2026 v. final'!$8:$8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 l="1"/>
  <c r="I88" i="1"/>
  <c r="I170" i="1" l="1"/>
  <c r="H170" i="1"/>
  <c r="F170" i="1"/>
  <c r="H169" i="1"/>
  <c r="F169" i="1"/>
  <c r="H168" i="1"/>
  <c r="F168" i="1"/>
  <c r="I167" i="1"/>
  <c r="H167" i="1"/>
  <c r="F167" i="1"/>
  <c r="H166" i="1"/>
  <c r="F166" i="1"/>
  <c r="H75" i="1"/>
  <c r="H74" i="1"/>
  <c r="H73" i="1"/>
  <c r="H72" i="1"/>
  <c r="H71" i="1"/>
  <c r="H69" i="1"/>
  <c r="H58" i="1"/>
  <c r="F58" i="1"/>
  <c r="H52" i="1"/>
  <c r="I204" i="1" l="1"/>
  <c r="H204" i="1"/>
  <c r="H199" i="1"/>
  <c r="H198" i="1"/>
  <c r="H197" i="1"/>
  <c r="H172" i="1" l="1"/>
  <c r="H68" i="1" l="1"/>
  <c r="H67" i="1"/>
  <c r="H66" i="1"/>
  <c r="H65" i="1"/>
  <c r="H64" i="1"/>
  <c r="H63" i="1"/>
  <c r="H62" i="1"/>
  <c r="H61" i="1"/>
  <c r="H45" i="1"/>
  <c r="I10" i="1" l="1"/>
  <c r="I87" i="1" l="1"/>
  <c r="I79" i="1"/>
  <c r="I17" i="1" l="1"/>
  <c r="I247" i="1" l="1"/>
  <c r="F87" i="1" l="1"/>
  <c r="H87" i="1"/>
  <c r="H22" i="1" l="1"/>
  <c r="H192" i="1" l="1"/>
  <c r="H17" i="1" l="1"/>
  <c r="H186" i="1" l="1"/>
  <c r="H10" i="1" l="1"/>
  <c r="H27" i="1" l="1"/>
  <c r="H79" i="1" l="1"/>
  <c r="H247" i="1" l="1"/>
  <c r="H150" i="1" l="1"/>
  <c r="H203" i="1" l="1"/>
  <c r="H91" i="1" l="1"/>
  <c r="H89" i="1"/>
  <c r="I89" i="1" s="1"/>
</calcChain>
</file>

<file path=xl/sharedStrings.xml><?xml version="1.0" encoding="utf-8"?>
<sst xmlns="http://schemas.openxmlformats.org/spreadsheetml/2006/main" count="1654" uniqueCount="857">
  <si>
    <t>LEGENDA e SIGLAS:</t>
  </si>
  <si>
    <t>ARP = Ata de Registro de Preços; PE = pregão eletrônico; SRP = Sistema de Registro de Preços</t>
  </si>
  <si>
    <t>NE = Nota de Empenho; TA = Termo Aditivo; NAE = Nota de Anulação de Empenho</t>
  </si>
  <si>
    <t>ASCER</t>
  </si>
  <si>
    <t>Baixa</t>
  </si>
  <si>
    <t>CECULT</t>
  </si>
  <si>
    <t>Inexigibilidade de Licitação</t>
  </si>
  <si>
    <t>DG</t>
  </si>
  <si>
    <t>Licitação pregão eletrônico</t>
  </si>
  <si>
    <t>Adesão a ARP de terceiro</t>
  </si>
  <si>
    <t>Alta</t>
  </si>
  <si>
    <t>DOF</t>
  </si>
  <si>
    <t>SECOM</t>
  </si>
  <si>
    <t>Prorrogação de contrato</t>
  </si>
  <si>
    <t>Licitação concorrência</t>
  </si>
  <si>
    <t>Média</t>
  </si>
  <si>
    <t>SEDOC</t>
  </si>
  <si>
    <t>Sim</t>
  </si>
  <si>
    <t>SEDP</t>
  </si>
  <si>
    <t>SEGEST</t>
  </si>
  <si>
    <t>SEGPRE</t>
  </si>
  <si>
    <t>SEJ</t>
  </si>
  <si>
    <t>SEJ - Biblioteca</t>
  </si>
  <si>
    <t>SEJ - C. Memória</t>
  </si>
  <si>
    <t>SELC</t>
  </si>
  <si>
    <t>SEML</t>
  </si>
  <si>
    <t>SENG</t>
  </si>
  <si>
    <t>SES</t>
  </si>
  <si>
    <t>Aditivo ao contrato</t>
  </si>
  <si>
    <t>DL</t>
  </si>
  <si>
    <t>IL</t>
  </si>
  <si>
    <t>Área requisitante - Descrição</t>
  </si>
  <si>
    <t>Área requisitante 
Sigla</t>
  </si>
  <si>
    <t>Nível de prioridade</t>
  </si>
  <si>
    <t>Categoria da contratação - PODE TIRAR; EXCLUÍ A COLUNA na guia OTIMIZADA</t>
  </si>
  <si>
    <t>Modalidade de contratação</t>
  </si>
  <si>
    <t>Complexidade da contratação</t>
  </si>
  <si>
    <t>Data para atendimento</t>
  </si>
  <si>
    <t>Sim/Não</t>
  </si>
  <si>
    <t>Dispensa ou inexigibilidade</t>
  </si>
  <si>
    <r>
      <rPr>
        <b/>
        <sz val="11"/>
        <color rgb="FF333333"/>
        <rFont val="Calibri"/>
        <family val="2"/>
      </rPr>
      <t xml:space="preserve">Competência </t>
    </r>
    <r>
      <rPr>
        <b/>
        <sz val="11"/>
        <color rgb="FFFF0000"/>
        <rFont val="Calibri"/>
        <family val="2"/>
      </rPr>
      <t>Pode TIRAR.</t>
    </r>
  </si>
  <si>
    <t>Contrato ou termo aditivo</t>
  </si>
  <si>
    <t>Cancelamento</t>
  </si>
  <si>
    <t>Abrangência</t>
  </si>
  <si>
    <t>Assessoria de Cerimonial</t>
  </si>
  <si>
    <t>Alarme</t>
  </si>
  <si>
    <t>DADM</t>
  </si>
  <si>
    <t>Contrato</t>
  </si>
  <si>
    <t>Desistência do demandante</t>
  </si>
  <si>
    <t>Nacional</t>
  </si>
  <si>
    <t xml:space="preserve">Centro Cultural </t>
  </si>
  <si>
    <t>Ar condicionado</t>
  </si>
  <si>
    <t>Não</t>
  </si>
  <si>
    <t>Termo aditivo</t>
  </si>
  <si>
    <t>Desistência do fornecedor/prestador</t>
  </si>
  <si>
    <t>Regional</t>
  </si>
  <si>
    <t>Diretoria de Administração</t>
  </si>
  <si>
    <t>Bateria e/ou pilha</t>
  </si>
  <si>
    <t>Concurso</t>
  </si>
  <si>
    <t>Item incorporado em outro processo de aquisição</t>
  </si>
  <si>
    <t>Local</t>
  </si>
  <si>
    <t>Diretoria de Gestão de Pessoas</t>
  </si>
  <si>
    <t>DGP</t>
  </si>
  <si>
    <t>Cabeamento estruturado</t>
  </si>
  <si>
    <t>Coparticipação em SRP</t>
  </si>
  <si>
    <t>Licitação deserta</t>
  </si>
  <si>
    <t>Diretoria de Orçamento e Finanças</t>
  </si>
  <si>
    <t>Compra de veículos</t>
  </si>
  <si>
    <t>Credenciamento</t>
  </si>
  <si>
    <t>Licitação fracassada</t>
  </si>
  <si>
    <t>Diretoria de Tecnologia da Informação e Comunicação</t>
  </si>
  <si>
    <t>DTIC</t>
  </si>
  <si>
    <t>Consultoria referente ao plano de saúde</t>
  </si>
  <si>
    <t>Diretoria Judiciária</t>
  </si>
  <si>
    <t>DJ</t>
  </si>
  <si>
    <t>Divisória e/ou drywall</t>
  </si>
  <si>
    <t>Diretoria-Geral</t>
  </si>
  <si>
    <t>Eventos (decoração, buffet, locação de mobiliário, etc)</t>
  </si>
  <si>
    <t>Divisão de Segurança da Informação e Comunicação</t>
  </si>
  <si>
    <t>DSINC</t>
  </si>
  <si>
    <t>Impressões em geral/serviços produzidos em gráfica</t>
  </si>
  <si>
    <t>Gabinete da Presidência</t>
  </si>
  <si>
    <t>GPR</t>
  </si>
  <si>
    <t>Laudo</t>
  </si>
  <si>
    <t>PCSTIC / Diretoria de Tecnologia da Informação e Comunicação</t>
  </si>
  <si>
    <t>PCSTIC / DTIC</t>
  </si>
  <si>
    <t>Locação de imóveis</t>
  </si>
  <si>
    <t>PCSTIC / Divisão de Segurança da Informação e Comunicação</t>
  </si>
  <si>
    <t>PCSTIC / DSINC</t>
  </si>
  <si>
    <t>Manutenção de ___ (especificar na coluna à direita)</t>
  </si>
  <si>
    <t>PCSTIC / Secretaria de Infraestrutura Tecnológica</t>
  </si>
  <si>
    <t>PCSTIC / SEIT</t>
  </si>
  <si>
    <t>Manutenção de nobreak</t>
  </si>
  <si>
    <t>PCSTIC / Secretaria de Sistemas</t>
  </si>
  <si>
    <t>PCSTIC / SESIS</t>
  </si>
  <si>
    <t>Manutenção de subestação elétrica</t>
  </si>
  <si>
    <t>PCSTIC / Secretaria de Suporte e Atendimento</t>
  </si>
  <si>
    <t>PCSTIC / SESA</t>
  </si>
  <si>
    <t>Manutenção predial</t>
  </si>
  <si>
    <t>Plano de Contratações de Soluções de Tecnologia da Informação e Comunicação</t>
  </si>
  <si>
    <t>PCSTIC</t>
  </si>
  <si>
    <t>Material de consumo</t>
  </si>
  <si>
    <t>Secretaria da Corregedoria e Vice-Corregedoria</t>
  </si>
  <si>
    <t>SECVCR</t>
  </si>
  <si>
    <t>Material permanente</t>
  </si>
  <si>
    <t>Secretaria da Escola Judicial</t>
  </si>
  <si>
    <t>Monitoramento (serviços de segurança)</t>
  </si>
  <si>
    <t>Secretaria da Escola Judicial – Biblioteca</t>
  </si>
  <si>
    <t>Passagens</t>
  </si>
  <si>
    <t>Secretaria da Escola Judicial – Centro de Memória</t>
  </si>
  <si>
    <t>Plano de saúde</t>
  </si>
  <si>
    <t>Secretaria da Ouvidoria</t>
  </si>
  <si>
    <t>SEOUV</t>
  </si>
  <si>
    <t>Projeto de prevenção e combate a incêndio</t>
  </si>
  <si>
    <t>Secretaria de Apoio Judiciário</t>
  </si>
  <si>
    <t>SEAJ</t>
  </si>
  <si>
    <t>Projeto executivo</t>
  </si>
  <si>
    <t>Secretaria de Auditoria</t>
  </si>
  <si>
    <t>SEAUD</t>
  </si>
  <si>
    <t>Seguros de imóveis</t>
  </si>
  <si>
    <t>Secretaria de Comunicação Social</t>
  </si>
  <si>
    <t>Serviço de logística</t>
  </si>
  <si>
    <t>Secretaria de Desenvolvimento de Pessoas</t>
  </si>
  <si>
    <t>Serviços postais</t>
  </si>
  <si>
    <t>Secretaria de Documentação</t>
  </si>
  <si>
    <t>Telefonia</t>
  </si>
  <si>
    <t>Secretaria de Engenharia</t>
  </si>
  <si>
    <t>Outra (especificar na coluna à direita)</t>
  </si>
  <si>
    <t>Secretaria de Gestão de Serviços e Terceirizados</t>
  </si>
  <si>
    <t>Secretaria de Gestão Predial</t>
  </si>
  <si>
    <t>Secretaria de Governança e Estratégia</t>
  </si>
  <si>
    <t>SEGE</t>
  </si>
  <si>
    <t>Secretaria de Infraestrutura Tecnológica</t>
  </si>
  <si>
    <t>SEIT</t>
  </si>
  <si>
    <t>Secretaria de Licitações e Contratos</t>
  </si>
  <si>
    <t>Secretaria de Material e Logística</t>
  </si>
  <si>
    <t>Secretaria de Pagamento de Pessoal</t>
  </si>
  <si>
    <t>SEPP</t>
  </si>
  <si>
    <t>Secretaria de Pessoal</t>
  </si>
  <si>
    <t>SEP</t>
  </si>
  <si>
    <t>Secretaria de Saúde</t>
  </si>
  <si>
    <t>Secretaria de Sistemas</t>
  </si>
  <si>
    <t>SESIS</t>
  </si>
  <si>
    <t>Secretaria de Suporte e Atendimento</t>
  </si>
  <si>
    <t>SESA</t>
  </si>
  <si>
    <t>Secretaria do Tribunal Pleno e do Órgão Especial</t>
  </si>
  <si>
    <t>SETPOE</t>
  </si>
  <si>
    <t>Secretaria Geral da Presidência</t>
  </si>
  <si>
    <t>SEGP</t>
  </si>
  <si>
    <t>Prorrogação de ARP</t>
  </si>
  <si>
    <t>Diretoria-Geral / Assessoria de Ordenação de Despesa</t>
  </si>
  <si>
    <t>Diretoria-Geral / Assessoria de Projetos e Contratações Especiais</t>
  </si>
  <si>
    <t>DG / ASOD</t>
  </si>
  <si>
    <t>DG / APCE</t>
  </si>
  <si>
    <t>Dispensa Eletrônica de Licitação</t>
  </si>
  <si>
    <t>Dispensa NÃO Eletrônica de Licitação</t>
  </si>
  <si>
    <t>Secretaria da Escola Judicial – Revista</t>
  </si>
  <si>
    <t>SEJ - Revista</t>
  </si>
  <si>
    <t>Data de início da tramitação</t>
  </si>
  <si>
    <t>Mês de início da instrução processual</t>
  </si>
  <si>
    <t>Diretoria-Geral / Núcleo de Gestão Sustentável</t>
  </si>
  <si>
    <t>DG / NGS</t>
  </si>
  <si>
    <t>Diretoria-Geral / Núcleo de Apoio a Programas Institucionais</t>
  </si>
  <si>
    <t>DG / NAPI</t>
  </si>
  <si>
    <t>Secretaria Geral da Presidência / Seção de Acessibilidade e Inclusão da Pessoa com Deficiência</t>
  </si>
  <si>
    <t>Níveis de prioridade - art. 17 da Resolução n. TRT3 350/2024:</t>
  </si>
  <si>
    <t>I - nível alto:</t>
  </si>
  <si>
    <t>a) contratações de serviços cuja paralisação ou supressão importe em prejuízo total ou parcial do atendimento ao público externo e da prestação jurisdicional;</t>
  </si>
  <si>
    <t>b) contratações que gerem despesas consideradas essenciais, tais como as de serviços continuados e as locações imobiliárias;</t>
  </si>
  <si>
    <t>c) contratações vultosas, com maior potencial para impactar a execução orçamentária do exercício;</t>
  </si>
  <si>
    <t>d) contratações de alto grau de complexidade; e</t>
  </si>
  <si>
    <t>e) contratações classificadas como prioritárias pela Alta Administração;</t>
  </si>
  <si>
    <r>
      <rPr>
        <u/>
        <sz val="11"/>
        <color rgb="FF333333"/>
        <rFont val="Calibri "/>
      </rPr>
      <t>II - nível médio</t>
    </r>
    <r>
      <rPr>
        <sz val="11"/>
        <color rgb="FF333333"/>
        <rFont val="Calibri "/>
      </rPr>
      <t>, em contratações de serviços cuja paralisação ou supressão importe em prejuízo total ou parcial para o atendimento aos processos internos; e</t>
    </r>
  </si>
  <si>
    <t>III - nível baixo:</t>
  </si>
  <si>
    <t>a) contratações não relacionadas à execução do planejamento estratégico; e</t>
  </si>
  <si>
    <t>b) contratações fora das hipóteses relacionadas nos incisos I e II do caput deste artigo.</t>
  </si>
  <si>
    <t>unidade</t>
  </si>
  <si>
    <t>mês</t>
  </si>
  <si>
    <t>ano</t>
  </si>
  <si>
    <t>A aquisição de refletores busca valorizar os eventos e contribuir para o sucesso e o acolhimento das atividades do Centro Cultural.</t>
  </si>
  <si>
    <t>Esta rubrica visa financiar espetáculos musicais do Grupo artístico da Fundação Clóvis Salgado durante o ano. O apoio financeiro é crucial para viabilizar essas iniciativas, promovendo a diversidade cultural e oferecendo ao público experiências enriquecedoras.</t>
  </si>
  <si>
    <t>A manutenção da exposição "A Democratização do Retrato Fotográfico através da CLT", do fotógrafo diamantinense Assis Horta, é uma adição valiosa ao acervo do Centro Cultural. Esta exposição destaca a relevância da Justiça do Trabalho na democratização do retrato fotográfico, abordando um tema de significativa importância histórica e social.</t>
  </si>
  <si>
    <t>Necessidade de realizar uma comunicação clara e veiculada por meio de instrumentos próprios a cada mensagem que se quer transmitir.</t>
  </si>
  <si>
    <t>Determinação da Resolução CNJ 594/2024 para compensação de emissão de gases de efeito estufa.</t>
  </si>
  <si>
    <t>OE2 - IDS</t>
  </si>
  <si>
    <t>OE1 - Sem indicador</t>
  </si>
  <si>
    <t>Necessidade de digitalização da documentação, especialmente os acervos de processos judiciais físicos de guarda permanente, de acordo com as normas e diretrizes do Manual de Digitalização de Documentos do Poder Judiciário (Proname/CNJ), para fins de preservação e difusão de acesso e de modo a evitar o seu desarquivamento e movimentação junto às varas do trabalho nos formatos originais.</t>
  </si>
  <si>
    <t>pessoa</t>
  </si>
  <si>
    <t>OE9 - Sem indicador</t>
  </si>
  <si>
    <t>Para garantir a qualidade e adequação dos serviços conforme as necessidades específicas, é essencial realizar uma nova licitação. Isso permitirá selecionar um novo prestador alinhado com os requisitos técnicos e operacionais, visando melhorar e otimizar as atividades desta secretaria para promover um ambiente de trabalho mais produtivo e eficiente.</t>
  </si>
  <si>
    <t>Promover o controle de vetores e pragas urbanas nas unidades deste Tribunal.</t>
  </si>
  <si>
    <t>Garantir a manutenção dos jardins em prédios administrativos localizados na Capital.</t>
  </si>
  <si>
    <t>Necessidade de manter em perfeitas condições de uso, referente à manutenção preventiva e corretiva, os equipamentos do tipo Central Telefônica PABX instalados em diversas localidades deste Regional.</t>
  </si>
  <si>
    <t>A última substituição de baterias ocorreu em 2019, com ciclo de vida útil esperado de 5 anos.</t>
  </si>
  <si>
    <t>Atender a necessidade informacional de magistrados, servidores, estagiários, terceirizados e público externo no desenvolvimento de suas atividades laborais (doutrina, legislação e jurisprudência), bem como atualização do acervo da Biblioteca.</t>
  </si>
  <si>
    <t>Atender a necessidade informacional de magistrados e servidores no desenvolvimento de suas atividades laborais (doutrina, legislação e jurisprudência).</t>
  </si>
  <si>
    <t>Fomentar o conhecimento nas atividades educativas do Programa Justiça e Cidadania.</t>
  </si>
  <si>
    <t xml:space="preserve">OE2 - Meta 11 CNJ </t>
  </si>
  <si>
    <t>Possibilitar o acesso ao conhecimento judiciário e expandir o combate ao trabalho infantil aos alunos da rede pública de ensino.</t>
  </si>
  <si>
    <t>OE2</t>
  </si>
  <si>
    <t>Necessidade de recuperação de partes do imóvel.</t>
  </si>
  <si>
    <t>Necessidade de reforma do espaço, conforme solicitação apresentada  no PROAD 8350/2025.</t>
  </si>
  <si>
    <t>Necessidade de contratação de serviços especializados de reforma em atendimento à demanda da Presidência de reforma dos plenários do edifício Sede.</t>
  </si>
  <si>
    <t>Proporcionar aos servidores breves experiências relacionadas a bem-estar, qualidade de vida, saúde mental e cuidados com a saúde, buscando conscientizar magistrados e servidores acerca da responsabilidade individual e coletiva para com a saúde e a manutenção de ambientes, processos e condições de trabalho saudáveis.</t>
  </si>
  <si>
    <t>Manutenção, reparo, calibração dos esfigmomanômetros e reposição de peças, a fim de que os esfigmomanômetros estejam em perfeito estado de funcionamento.</t>
  </si>
  <si>
    <t>Manter, em perfeitas condições de funcionamento, os equipamentos a serem usados em caso de emergência médica.</t>
  </si>
  <si>
    <t>Manutenção periódica e continuada dos equipamentos, evitando a paralisação dos atendimentos odontológicos e prevenindo danos ao patrimônio.</t>
  </si>
  <si>
    <t>Palestras e oficinas que abordam elementos lúdicos e proporcionam momentos de reflexão ajudam a criar um ambiente de trabalho mais positivo e acolhedor, contribuindo para a construção de relacionamentos interpessoais mais fortes e uma cultura organizacional saudável, o que gera um impacto positivo na saúde mental dos colaboradores.</t>
  </si>
  <si>
    <t>Garantir a realização do exame médico ocupacional em cumprimento das legislações do CNJ, CSJT e IN 21/2016 do TRT3.</t>
  </si>
  <si>
    <t>Gerenciamento adequado dos resíduos biológicos gerados pelos serviços médico e odontológico, conforme legislação ambiental e sanitária.</t>
  </si>
  <si>
    <t>Para garantir a proteção dos magistrados, servidores, usuários da Justiça do Trabalho, do seu patrimônio, bem como da sua própria segurança, os agentes de polícia devem contar com todo o equipamento necessário para a perfeita execução de suas tarefas.</t>
  </si>
  <si>
    <t>Para treinamento da prática de tiro pelos Agentes da Polícia Judicial, a fim de manter os portes de armas e garantir segurança nas instalações dos edifícios que abrigam as unidades deste Regional.</t>
  </si>
  <si>
    <t>Para comunicação entre os Agentes da Polícia Judicial, a fim de garantir segurança nas instalações dos edifícios que abrigam as unidades deste Regional.</t>
  </si>
  <si>
    <t>Serviço de monitoramento pessoal que visa o oferecimento de um dispositivo/aplicativo de fácil acionamento destinado aos(às) magistrados(as), oficiais(alas) de Justiça em situação de risco, bem como servidoras em situação de violência familiar/doméstica.</t>
  </si>
  <si>
    <t>Necessidade de garantir segurança ao patrimônio do Regional na Capital e no interior.</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</si>
  <si>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preventiva e corretiva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</si>
  <si>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</si>
  <si>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</si>
  <si>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Concessão de prêmio para o concurso artístico-cultural.</t>
  </si>
  <si>
    <t>Manutenção do concurso de redação em estímulo à aprendizagem do Programa de Combate ao Trabalho Infantil e Estímulo à Aprendizagem.</t>
  </si>
  <si>
    <t>Compra de livros.</t>
  </si>
  <si>
    <t>Aquisição de livros para compor kits distribuídos em edições temáticas do Programa Justiça e Cidadania.</t>
  </si>
  <si>
    <t>Serviço de recolhimento e destinação de resíduos do serviço médico.</t>
  </si>
  <si>
    <t>Prestação de serviços de manutenção periódica preventiva e corretiva dos equipamentos odontológicos com fornecimento de peças.</t>
  </si>
  <si>
    <t>Fornecimento de material odontológico.</t>
  </si>
  <si>
    <t>Fornecimento de material médico-hospitalar.</t>
  </si>
  <si>
    <t xml:space="preserve">Contratação de prestação de pequenos serviços voltados para saúde e bem-estar, como massagens, aferição de pressão arterial, dosagem de glicemia capilar, dentre outros, com estrutura de stands em espaços do TRT3. </t>
  </si>
  <si>
    <t>Aquisição de munição para armas de fogo</t>
  </si>
  <si>
    <t>Aquisição de armas de fogo</t>
  </si>
  <si>
    <t xml:space="preserve">Prestação de serviços de segurança eletrônica com monitoramento através de sistema de alarme com sensores de presença, executados nos prédios do Tribunal Regional do Trabalho da 3ª Região (Capital e Interior). </t>
  </si>
  <si>
    <t>Prestação de serviços de administração e gerenciamento informatizado do fornecimento de combustíveis e da manutenção preventiva e corretiva de veículos, em rede credenciada.</t>
  </si>
  <si>
    <t>evento</t>
  </si>
  <si>
    <t>serviço</t>
  </si>
  <si>
    <t>assinatura</t>
  </si>
  <si>
    <t>OE2 - Sem indicador</t>
  </si>
  <si>
    <t>Cursos, orientação profissional e serviços contratados de pessoa jurídica para a Formação Administrativa - Itinerário formativo em aquisições de bens e contratação de serviços.</t>
  </si>
  <si>
    <t>Assinatura anual da Biblioteca Digital Minha Biblioteca.</t>
  </si>
  <si>
    <t>Assinatura anual da Plataforma Jusbrasil.</t>
  </si>
  <si>
    <t>livro</t>
  </si>
  <si>
    <t>Contratação de transportes para visita de alunos de escolas públicas do ensino infantil, fundamental e médio - Programa Justiça e Cidadania.</t>
  </si>
  <si>
    <t>transporte</t>
  </si>
  <si>
    <t>exame</t>
  </si>
  <si>
    <t>OE9 - Índice de Promoção da Saúde de Magistrados e Servidores</t>
  </si>
  <si>
    <t>Desfibriladores Externos Automáticos</t>
  </si>
  <si>
    <t>Compra feita em blocos com vários materiais</t>
  </si>
  <si>
    <t>Prover a Secretaria de Saúde / Seção de Assistência Médica de materiais médico-hospitalares a serem utilizados nos atendimentos clínicos, emergenciais, preventivos e periciais de magistrados, servidores e seus dependentes, assim como em ações coletivas de promoção de Saúde.</t>
  </si>
  <si>
    <t xml:space="preserve">Palestras, oficinas ou similares, com temas relacionados à promoção da saúde, bem-estar e qualidade de vida, que trabalhem elementos lúdicos, proporcionem às pessoas um momento para sair da rotina e refletir a sua relação consigo e com o outro. </t>
  </si>
  <si>
    <t>Palestras / oficinas</t>
  </si>
  <si>
    <t>Stands</t>
  </si>
  <si>
    <t>Zelar pelas condições de saúde de magistrados, servidores e seus dependentes, proporcionando condições favoráveis à execução de suas tarefas, considerando a responsabilidade das instituições pela promoção da saúde e prevenção de riscos e doenças de seus membros e servidores.</t>
  </si>
  <si>
    <t>Plano Anual Global</t>
  </si>
  <si>
    <t>Aquisição de armas eletrônicas de incapacitação neuromuscular e acessórios.</t>
  </si>
  <si>
    <t>Aquisição de scanners e seu sistema de integração com os portais detectores de metais.</t>
  </si>
  <si>
    <t>Garantir maior segurança aos usuários da Justiça do Trabalho em Minas Gerais, não permitindo a entrada em suas dependências de pessoas portando armas de fogo ou objetos cortantes.</t>
  </si>
  <si>
    <t>scanner</t>
  </si>
  <si>
    <t>sistema</t>
  </si>
  <si>
    <t xml:space="preserve">Sistema de monitoramento de frota policial. </t>
  </si>
  <si>
    <t>Garantir a disponibilização de serviços de administração e gerenciamento informatizado do fornecimento de combustíveis e da manutenção preventiva e corretiva de veículos que, por meio do sistema tecnológico gerencial, permita a obtenção de informações detalhadas sobre o processo de manutenção e abastecimento de toda a frota, com a otimização dos controles e redução do tempo despendido para a compilação e análise de dados referentes à prestação do serviço.</t>
  </si>
  <si>
    <t>Aquisição de uniformes para os agentes da polícia judicial.</t>
  </si>
  <si>
    <t>Há previsão normativa (art. 50, § 5º da Resolução CNJ 315/2020) de entrega de um kit anual de uniforme para cada agente de polícia judicial em atividade.</t>
  </si>
  <si>
    <t xml:space="preserve">Treinamento da nova brigada de incêndio. </t>
  </si>
  <si>
    <t>Realizar a impressão de serviços gráficos especiais mais elaborados para atendimentos de demandas da Escola Judicial, ASCER, Centro Cultural, Secretaria de Comunicação Social, entre outros.</t>
  </si>
  <si>
    <t>Caminhada/corrida anual em atenção aos programas institucionais, em benefício do trabalho saudável aos servidores e público geral. Contratação de empresa responsável por oferecer toda a estrutura, organização e itens necessários à realização de caminhada ou corrida, inclusive fornecimento de materiais e insumos, como água, banana, medalhas, camisas, sinalização de percurso, licença da prefeitura, tenda, sonorização, suporte médico, banheiros, palco, etc.</t>
  </si>
  <si>
    <t>Ampliar a discussão e a reflexão a respeito de temas importantes relacionados ao trabalho, contribuindo para uma sensibilização e conscientização da população (implementar ações relacionadas ao direito social do trabalho, divulgar a importância da segurança no trabalho, sensibilizar a sociedade para os prejuízos pessoais e sociais do trabalho infantil, fomentar ações de saúde e prática de atividade física, proteger a pessoa humana em situação de vulnerabilidade, promover a ética e a cidadania).</t>
  </si>
  <si>
    <t>caminhada / corrida</t>
  </si>
  <si>
    <t>concurso</t>
  </si>
  <si>
    <t>Credenciamento de intérprete para tradução Português-Libras nos eventos presenciais e virtuais do Regional, bem como nas sessões do Tribunal Pleno e do Órgão Especial.</t>
  </si>
  <si>
    <t>Contratação de prestação de serviços continuados de apoio administrativo com dedicação exclusiva de mão de obra (Auxiliar Administrativo) para as atividades de arquivo e gestão documental.</t>
  </si>
  <si>
    <t>Contratação de mão de obra terceirizada, especializada para o trabalho técnico na Divisão de Gestão Documental, tanto quantitativa quanto   qualitativamente, na unidade, para cumprimento das atividades e competências da gestão documental.</t>
  </si>
  <si>
    <t xml:space="preserve">serviço/ano </t>
  </si>
  <si>
    <t>Serviços de digitalização de documentos e processos judiciais de guarda permanente do TRT3 sob a guarda da Divisão de Gestão Documental (DIGD) para fins de preservação e acesso.</t>
  </si>
  <si>
    <t xml:space="preserve">Aquisição de café, suco, açúcar e adoçante. </t>
  </si>
  <si>
    <t>Garantir o atendimento das demandas de magistrados e de eventos institucionais.</t>
  </si>
  <si>
    <t>demanda</t>
  </si>
  <si>
    <t>Fornecimento de água mineral sem gás, acondicionada em garrafões plásticos de 20 (vinte) litros.</t>
  </si>
  <si>
    <t>Garantir  fornecimento de água mineral às unidades que não possuem purificador de água.</t>
  </si>
  <si>
    <t xml:space="preserve">
480</t>
  </si>
  <si>
    <t xml:space="preserve">
garrafão de 20 litros</t>
  </si>
  <si>
    <t xml:space="preserve">Passagens aéreas nacionais e internacionais. </t>
  </si>
  <si>
    <t>Disponibilizar deslocamento aéreo para servidores, magistrados e colaboradores a serviço do Tribunal (cursos, palestras e demais eventos institucionais).</t>
  </si>
  <si>
    <t>Prestação de serviço de vigilância armada a ser executado de forma contínua nas dependências das Unidades da Capital e Interior do Estado.</t>
  </si>
  <si>
    <t>Garantir a segurança nas instalações deste Tribunal e assegurar a integridade física das pessoas e resguardar os bens patrimoniais.</t>
  </si>
  <si>
    <t xml:space="preserve">Prestação de serviços continuados de limpeza, conservação e apoio operacional com dedicação exclusiva de mão de obra. Lote 1 - Noroeste, Triângulo Mineiro, Alto Paranaíba e Alto São Francisco.  </t>
  </si>
  <si>
    <t>Garantir a limpeza e o apoio operacional em tarefas de menor compexidade técnica nas dependências deste Tribunal.</t>
  </si>
  <si>
    <t xml:space="preserve">Prestação de serviços continuados de limpeza, conservação e apoio operacional com dedicação exclusiva de mão de obra - Lote 2. </t>
  </si>
  <si>
    <t>Prestação de serviços continuados de limpeza, conservação e apoio operacional com dedicação exclusiva de mão de obra. Lote 3 - Sul de Minas e Zona da Mata.</t>
  </si>
  <si>
    <t>Prestação de serviços continuados de limpeza, conservação, copeiragem e apoio operacional com dedicação exclusiva de mão de obra. Lote 4 - Belo Horizonte e Região Metropolitana.</t>
  </si>
  <si>
    <t>Garantir que haja postos de  motoristas, manobristas e supervisores para atendimento das demandas de serviços de traslados no âmbito deste Tribunal.</t>
  </si>
  <si>
    <t xml:space="preserve">postos </t>
  </si>
  <si>
    <t>Prestação de serviços de mudanças residenciais de juízes e servidores e comerciais de processos e mobiliários em unidades do TRT3 localizadas no Estado de Minas Gerais.</t>
  </si>
  <si>
    <t>Garantir o atendimento das demandas dos serviços de mudanças dos juízes e servidores e das unidades deste Tribunal.</t>
  </si>
  <si>
    <t xml:space="preserve">demanda </t>
  </si>
  <si>
    <t>Prestação de serviços especializados de jardinagem (com fornecimento de insumos) na Capital.</t>
  </si>
  <si>
    <t>Serviço contínuo de lavanderia: lavagem e higienização de carpetes, tapetes, áreas almofadadas e poltronas de auditório, incluindo mão de obra, materiais etc.</t>
  </si>
  <si>
    <t>Preservar e conservar carpetes, tapetes, poltronas e áreas almofadadas, mantendo a salubridade dos ambientes, livrando-os da ação de fungos e bactérias.</t>
  </si>
  <si>
    <t xml:space="preserve">Dedetização de prédios da Capital e da Região Metropolitana. </t>
  </si>
  <si>
    <t>Promover o  controle de vetores e pragas urbanas nas unidades deste Tribunal.</t>
  </si>
  <si>
    <t xml:space="preserve">aplicações/ano </t>
  </si>
  <si>
    <t xml:space="preserve">Serviços de dedetização nas unidades localizadas no interior do Estado. Lote 1 - Região Noroeste, Triângulo Mineiro, Alto São Francisco. </t>
  </si>
  <si>
    <t>aplicações/ano</t>
  </si>
  <si>
    <t xml:space="preserve">Serviços de dedetização nas unidades do interior do estado. Lote 2 - Jequitinhonha, Vale do Rio Doce e Campos das Vertentes. </t>
  </si>
  <si>
    <t xml:space="preserve">Serviços de dedetização nas unidades localizadas no interior do Estado. Lote 3 - Região Sul de Minas e Zona da Mata. </t>
  </si>
  <si>
    <t>Serviços de comunicação social (Plenárias e TV)</t>
  </si>
  <si>
    <t xml:space="preserve">Contratação de 344 acessos (assinatura mensal) do serviço móvel de dados e voz de 30 GB. </t>
  </si>
  <si>
    <t>Melhorar a infraestrutura a ser disponibilizada pela Administração aos magistrados do TRT 3ª Região, para celeridade, funcionalidade, conforto e segurança em suas atividades na prestação jurisdicional, como aquelas decorrentes de trabalhos em situações de distanciamento.</t>
  </si>
  <si>
    <t>Telefonia. Lote 1 - Linhas Digitais e Serviço DDG 0800 do setor 2 da Anatel.</t>
  </si>
  <si>
    <t>Prover estrutura de telefonia fixa às unidades, necessária para o desenvolvimento e finalização de muitas de suas atividades, gerando grandes prejuízos no caso de sua interrupção.</t>
  </si>
  <si>
    <t>Telefonia. Lote 3 - Linhas Digitais do setor 3 da Anatel (Uberaba e Uberlândia).</t>
  </si>
  <si>
    <t>Prestação de serviços de manutenção preventiva e corretiva de Centrais Telefônicas PABX SOPHO, instaladas e em funcionamento em unidades deste Regional na capital e no interior do Estado (GV, Contorno, Goitacazes, Curitiba, Juiz de Fora e Uberlândia). Lote 1.</t>
  </si>
  <si>
    <t>Prestação de serviços de assistência técnica, manutenção preventiva e corretiva integral, incluída mão-de-obra, todas as peças, equipamentos, licenças, instalações e suporte remoto de Centrais Telefônicas PABX SIEMENS (modelos HIPATH 1120 e HIPATH 1150) - Guaicurus, Pedro II, Betim, Contagem, Cel. Fabriciano, Governador Valadares, Montes Claros, Pouso Alegre, Sete Lagoas, Uberaba e Ituiutaba -  instaladas e em funcionamento em unidades deste Regional na capital e no interior do Estado. Lote 2.</t>
  </si>
  <si>
    <t>Serviços de manutenção preventiva e corretiva em elevadores de passageiros e cargas e em plataformas verticais para portadores de necessidades especiais nos elevadores do prédio do TRT-MG da Av. Getúlio Vargas, 265 e da Av. do Contorno.</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</si>
  <si>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Dar manutenção aos elevadores.</t>
  </si>
  <si>
    <t xml:space="preserve">Serviços de manutenção preventiva e corretiva em elevadores de passageiros e cargas e em plataformas verticais para portadores de necessidades especiais - João Monlevade, Teófilo Otoni, Formiga, Ubá, Uberaba (2 elevadores), Uberlândia, Varginha e Manhuaçu.
</t>
  </si>
  <si>
    <t>Serviços de manutenção preventiva e corretiva em elevadores de passageiros e cargas e em plataformas verticais para portadores de necessidades especiais - 2 elevadores no Foro de Juiz de Fora e 1 em Três Corações.</t>
  </si>
  <si>
    <t>Serviços de manutenção preventiva e corretiva em elevadores de passageiros e cargas e em plataformas verticais para portadores de necessidades especiais. Prover manutenção de plataforma elevatória na Unidade Contorno e de elevadores em Betim (2), Nova Lima, Contagem (2).</t>
  </si>
  <si>
    <t>Manutenção preventiva e corretiva de aparelhos de ar condicionado tipo janela e split - Lote 1 - Capital.</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</si>
  <si>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</si>
  <si>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2 - Central Minas.</t>
  </si>
  <si>
    <t>Proporcionar o contínuo funcionamento dos  equipamentos,
permitindo o conforto térmico dos ambientes de trabalho. A  manutenção periódica objetiva ainda a redução de custos decorrentes de eventuais  anutenções corretivas, em geral mais caras e com tempo de restabelecimento superior, evitando maiores gastos ao Órgão e transtornos aos servidores.</t>
  </si>
  <si>
    <t xml:space="preserve">Manutenção preventiva e corretiva de aparelhos de ar condicionado tipo janela e split - Lote 3 - Montes Claros. </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</si>
  <si>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</si>
  <si>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4 - Uberlândia.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</si>
  <si>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</si>
  <si>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5 - Juiz de Fora.</t>
  </si>
  <si>
    <t>Manutenção preventiva e corretiva de aparelhos de ar condicionado tipo janela e split - Lote 6 - Governador Valadares.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</si>
  <si>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</si>
  <si>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7 - Varginha.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</si>
  <si>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</si>
  <si>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</si>
  <si>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Contratação de empresa especializada na prestação de serviços de logística integrada.</t>
  </si>
  <si>
    <t>Armazenamento e distribuição de materiais de consumo e bens permanentes do Regional.</t>
  </si>
  <si>
    <t>Serviços postais, entregas de encomendas e aquisição de produtos.</t>
  </si>
  <si>
    <t>Oferecer serviços de coquetel para eventos institucionais, proporcionando aos integrantes uma forma de socialização e troca de conhecimentos, para que o retorno ao evento ocorra com maior disposição e com maior aproveitamento.</t>
  </si>
  <si>
    <t>Fornecimentos de kit de lanches, pipoqueiro e doces 50g embalados (pão de mel, brownie e bombom).</t>
  </si>
  <si>
    <t>Possibilitar a participação de escolas públicas no Programa Justiça e Cidadania - Prog. Combate ao Trabalho Infatil e oferecer doces aos participantes que serão agraciados com a lembrança no final de determinado evento institucional.</t>
  </si>
  <si>
    <t>Atender demandas de diversas áreas.</t>
  </si>
  <si>
    <t>5.1</t>
  </si>
  <si>
    <t>Amplificador de áudio.</t>
  </si>
  <si>
    <t>5.2</t>
  </si>
  <si>
    <t>Aparelho headset.</t>
  </si>
  <si>
    <t>5.5</t>
  </si>
  <si>
    <t>Bebedouro de pressão (acessível).</t>
  </si>
  <si>
    <t>5.6</t>
  </si>
  <si>
    <t>Cadeiras fixas.</t>
  </si>
  <si>
    <t>5.7</t>
  </si>
  <si>
    <t>Cadeiras giratórias.</t>
  </si>
  <si>
    <t>5.8</t>
  </si>
  <si>
    <t>5.9</t>
  </si>
  <si>
    <t>5.10</t>
  </si>
  <si>
    <t>Escadas.</t>
  </si>
  <si>
    <t>5.11</t>
  </si>
  <si>
    <t>Escaninhos.</t>
  </si>
  <si>
    <t>5.12</t>
  </si>
  <si>
    <t>Estufa aquecedora de alimentos.</t>
  </si>
  <si>
    <t>5.13</t>
  </si>
  <si>
    <t>Forno elétrico.</t>
  </si>
  <si>
    <t>5.14</t>
  </si>
  <si>
    <t>Forno micro-ondas.</t>
  </si>
  <si>
    <t>5.15</t>
  </si>
  <si>
    <t>Frigobar.</t>
  </si>
  <si>
    <t>5.16</t>
  </si>
  <si>
    <t>Geladeiras.</t>
  </si>
  <si>
    <t>5.17</t>
  </si>
  <si>
    <t>Longarinas.</t>
  </si>
  <si>
    <t>5.18</t>
  </si>
  <si>
    <t>5.19</t>
  </si>
  <si>
    <t>Mesa redonda.</t>
  </si>
  <si>
    <t>5.20</t>
  </si>
  <si>
    <t>Mesa retangular.</t>
  </si>
  <si>
    <t>Microfone com fio.</t>
  </si>
  <si>
    <t>5.22</t>
  </si>
  <si>
    <t>5.23</t>
  </si>
  <si>
    <t>5.24</t>
  </si>
  <si>
    <t>Purificador de água.</t>
  </si>
  <si>
    <t>5.25</t>
  </si>
  <si>
    <t>5.26</t>
  </si>
  <si>
    <t>5.27</t>
  </si>
  <si>
    <t>Televisão.</t>
  </si>
  <si>
    <t>Ventilador de coluna.</t>
  </si>
  <si>
    <t>6.1</t>
  </si>
  <si>
    <t>Caixa arquivo.</t>
  </si>
  <si>
    <t>6.2</t>
  </si>
  <si>
    <t>Caneta esferográfica.</t>
  </si>
  <si>
    <t>6.3</t>
  </si>
  <si>
    <t>Clips n. 4 e 8.</t>
  </si>
  <si>
    <t>6.4</t>
  </si>
  <si>
    <t>Copo descartável biodegradável para água.</t>
  </si>
  <si>
    <t>6.5</t>
  </si>
  <si>
    <t>Envelopes.</t>
  </si>
  <si>
    <t>6.6</t>
  </si>
  <si>
    <t>Estilete.</t>
  </si>
  <si>
    <t>6.7</t>
  </si>
  <si>
    <t>Extrator de grampo.</t>
  </si>
  <si>
    <t>6.8</t>
  </si>
  <si>
    <t>Filtro (refil) para purificador.</t>
  </si>
  <si>
    <t>6.9</t>
  </si>
  <si>
    <t>Filtro de linha.</t>
  </si>
  <si>
    <t>6.10</t>
  </si>
  <si>
    <t>Fita para embalagem 5 x 50.</t>
  </si>
  <si>
    <t>6.11</t>
  </si>
  <si>
    <t>Fone para headtset telefônico.</t>
  </si>
  <si>
    <t>6.12</t>
  </si>
  <si>
    <t>Grampeador 26/6.</t>
  </si>
  <si>
    <t>6.13</t>
  </si>
  <si>
    <t>Lápis de cor,  caixa com 12 cores.</t>
  </si>
  <si>
    <t>6.14</t>
  </si>
  <si>
    <t>Lápis preto.</t>
  </si>
  <si>
    <t>6.15</t>
  </si>
  <si>
    <t>Lixeiras.</t>
  </si>
  <si>
    <t>6.16</t>
  </si>
  <si>
    <t>Papel A4, branco alcalino, gramatura mínima 75 g/m2, certificado Cerflor ou FSC.</t>
  </si>
  <si>
    <t>6.17</t>
  </si>
  <si>
    <t>Papel A4, reciclado, cor natural, gramatura mínima 75 g/m2, certificado Cerflor, FSC ou ISSO.</t>
  </si>
  <si>
    <t>6.18</t>
  </si>
  <si>
    <t>Pasta em L.</t>
  </si>
  <si>
    <t>6.19</t>
  </si>
  <si>
    <t>Pilhas.</t>
  </si>
  <si>
    <t>6.20</t>
  </si>
  <si>
    <t>Pincel marca-texto.</t>
  </si>
  <si>
    <t>6.21</t>
  </si>
  <si>
    <t>Pincel para quadro branco.</t>
  </si>
  <si>
    <t>6.22</t>
  </si>
  <si>
    <t>Post it (bloco de recado).</t>
  </si>
  <si>
    <t>6.23</t>
  </si>
  <si>
    <t>Relógio de parede.</t>
  </si>
  <si>
    <t>6.24</t>
  </si>
  <si>
    <t>Tapetes tipo capacho.</t>
  </si>
  <si>
    <t>6.25</t>
  </si>
  <si>
    <t>Tesoura.</t>
  </si>
  <si>
    <t>Brindes diversos para programas institucionais.</t>
  </si>
  <si>
    <t>7.2</t>
  </si>
  <si>
    <t>Estojo tipo escolar personalizado; cores diversas.</t>
  </si>
  <si>
    <t>7.3</t>
  </si>
  <si>
    <t>Garrafa de água tipo "squeeze", de plástico.</t>
  </si>
  <si>
    <t>7.4</t>
  </si>
  <si>
    <t>Lápis personalizado.</t>
  </si>
  <si>
    <t>7.5</t>
  </si>
  <si>
    <t>Porta utensílios com três compartimentos personalizado.</t>
  </si>
  <si>
    <t>7.6</t>
  </si>
  <si>
    <t>Porta crachá.</t>
  </si>
  <si>
    <t>7.7</t>
  </si>
  <si>
    <t>Caneta ecológica de papelão com clipe e ponteira plástica, personalizada, cores diversas.</t>
  </si>
  <si>
    <t>7.8</t>
  </si>
  <si>
    <t>Caneta plástica; toque superior ("touch") com suporte, personalizada, cores diversas.</t>
  </si>
  <si>
    <t>7.9</t>
  </si>
  <si>
    <t>Porta folder A6 vertical com porta cartões; material: acrílico cristal.</t>
  </si>
  <si>
    <t>7.10</t>
  </si>
  <si>
    <t>Caneca com tampa personalizada, material: inox (caneca) e plástico (cabo e tampa).</t>
  </si>
  <si>
    <t>7.11</t>
  </si>
  <si>
    <t>Bonés personalizados, cores diversas, logo em 4 cores.</t>
  </si>
  <si>
    <t>7.12</t>
  </si>
  <si>
    <t>Camisetas personalizadas, cores diversas, logo em 4 cores.</t>
  </si>
  <si>
    <t>7.14</t>
  </si>
  <si>
    <t>Pin metálico - 4x0 cores.</t>
  </si>
  <si>
    <t>7.15</t>
  </si>
  <si>
    <t>Sacochila personalizada, cores diversas, logo em 4 cores.</t>
  </si>
  <si>
    <t>7.16</t>
  </si>
  <si>
    <t>Sacola ecológica personalizada, cores diversas, logo em 4 cores.</t>
  </si>
  <si>
    <t>Prestação de serviço profissional de elaboração de laudos de avaliação dos imóveis utilizados ou de interesse do TRT3.</t>
  </si>
  <si>
    <t>Seguros de imóveis.</t>
  </si>
  <si>
    <t>Necessidade de garantir a segurança contra incêndio da edificação e atender aos normativos do CBMMG.</t>
  </si>
  <si>
    <t>projeto</t>
  </si>
  <si>
    <t>Serviço continuado de manutenção das subestações em uso pelo TRT3.</t>
  </si>
  <si>
    <t>Garantir a segurança e operação das subestações em uso pelo TRT 3ª Região.</t>
  </si>
  <si>
    <t>Serviços de instalação e manutenção de No-Break com deslocamento.</t>
  </si>
  <si>
    <t>Necessidade de disponibilizar, continuamente, serviços de manutenção preventiva, corretiva e instalação de nobreaks em imóveis em uso pelo TRT 3ª Região.</t>
  </si>
  <si>
    <t>Plano de saúde para magistrados/servidores e grupo familiar.</t>
  </si>
  <si>
    <t>1.13</t>
  </si>
  <si>
    <t>1.14</t>
  </si>
  <si>
    <t>1.15</t>
  </si>
  <si>
    <t>1.16</t>
  </si>
  <si>
    <t>1.17</t>
  </si>
  <si>
    <t>1.18</t>
  </si>
  <si>
    <t>1.19</t>
  </si>
  <si>
    <t>1.20</t>
  </si>
  <si>
    <t>1.21</t>
  </si>
  <si>
    <t>1.22</t>
  </si>
  <si>
    <t>1.23</t>
  </si>
  <si>
    <t>1.25</t>
  </si>
  <si>
    <t>1.27</t>
  </si>
  <si>
    <t>1.28</t>
  </si>
  <si>
    <t>1.29</t>
  </si>
  <si>
    <t>1.30</t>
  </si>
  <si>
    <t>1.31</t>
  </si>
  <si>
    <t>Colete balístico</t>
  </si>
  <si>
    <t>Cofres</t>
  </si>
  <si>
    <t>Machado</t>
  </si>
  <si>
    <t>Pé de cabra</t>
  </si>
  <si>
    <t>Kit tático de arrombamento</t>
  </si>
  <si>
    <t>Detector de metais portátil</t>
  </si>
  <si>
    <t>Torniquete tático</t>
  </si>
  <si>
    <t>Kit de primeiros socorros</t>
  </si>
  <si>
    <t>Reanimador ambu manual</t>
  </si>
  <si>
    <t>Algemas de metal</t>
  </si>
  <si>
    <t>Capacete anti-tumulto</t>
  </si>
  <si>
    <t>Escudo anti-tumulto - polímero</t>
  </si>
  <si>
    <t>Armadura anti-tumulto</t>
  </si>
  <si>
    <t>Máscara de gás</t>
  </si>
  <si>
    <t>Capacete de bombeiro (incêndio)</t>
  </si>
  <si>
    <t>Algema de treinamento</t>
  </si>
  <si>
    <t>Corda - resistência de 2500kg - 50m cada</t>
  </si>
  <si>
    <t>Escada de alumínio - 3m</t>
  </si>
  <si>
    <t>Escada de alumínio - 6m</t>
  </si>
  <si>
    <t>Mosquetão e freio 8</t>
  </si>
  <si>
    <t>Assento americano</t>
  </si>
  <si>
    <t>Cone de sinalização</t>
  </si>
  <si>
    <t>Máscara de oxigênio</t>
  </si>
  <si>
    <t>Tanque de oxigênio</t>
  </si>
  <si>
    <t>Capa protetora</t>
  </si>
  <si>
    <t>Drone (vigilância)</t>
  </si>
  <si>
    <t>Simulacro de arma de fogo</t>
  </si>
  <si>
    <t>Aquisição de equipamentos táticos diversos para uso dos agentes da polícia judicial, incluindo ferramentas de combate a incêndio.</t>
  </si>
  <si>
    <t>A Resolução CNJ 315/2021 previu a disponibilização de armas de fogo para Agentes de Polícia Judicial (APJs). Elas estão sendo adquiridas pelo Regional. A aquisição de munição se faz necessária para a realização das atividades de segurança, bem como para os treinamentos práticos dos agentes.</t>
  </si>
  <si>
    <t>clube</t>
  </si>
  <si>
    <t>Sistema de gestão de acesso com catracas para a capital (reconhecimento facial).</t>
  </si>
  <si>
    <t>Necessidade de garantir segurança ao patrimônio do Regional na Capital, conforme previsto na Resolução CSJT 315/2021.</t>
  </si>
  <si>
    <t>Locação de rádios portáteis (199) com comunicação instantânea via chip de dados (fornecido pelo contratado), oferecendo cobertura nacional independente da tecnologia de rede com 3 licenças para gerenciador de rastreamento dos rádios portáteis.</t>
  </si>
  <si>
    <t>meses</t>
  </si>
  <si>
    <t>Monitoramento pessoal com acionamento de dispositivo eletrônico de emergência portátil e locação de aparelhos celulares com aplicativo embarcado.</t>
  </si>
  <si>
    <t>A renovação da frota veicular do Tribunal visa promover a sustentabilidade e economicidade.</t>
  </si>
  <si>
    <t>Seguro total para veículos da frota oficial deste Regional.</t>
  </si>
  <si>
    <t>Centro de Treinamento para os agentes da polícia judicial (com sala de instrução, academia de ginástica e artes marciais, aproveitando espaço físico já existente).</t>
  </si>
  <si>
    <t>Necessidade de garantir que os Agentes da Polícia Judicial tenham local apropriado para treinamentos e capacitação, a fim de exercer suas atividades com excelência.</t>
  </si>
  <si>
    <t>Há previsão normativa (Resolução CNJ 315/2020) para a realização de curso de reciclagem anualmente pelos Agentes de Polícia Judicial.</t>
  </si>
  <si>
    <t>Necessidade de treinamento da nova brigada de incêndio (APJs, vigilantes e porteiros), a fim de prepará-los para pronta resposta nos casos de emergência.</t>
  </si>
  <si>
    <t>Placas de identificação e de sinalização de unidades organizacionais, para prestar homenagem, de acessibilidade, entre outras, relacionadas à comunicação visual deste TRT-MG.</t>
  </si>
  <si>
    <t>créditos</t>
  </si>
  <si>
    <t>Aquisição de créditos que representam a redução ou remoção de gases de efeito estufa, como o CO2, de projetos que contribuem para a sustentabilidade, com o fim de compensar as emissões de gases de efeito estufa do Regional.</t>
  </si>
  <si>
    <t>Café: 2000
Adoçante:  500 
Suco: 1800
Açúcar: 300
suco integral:1300
Refrigerante normal: 975 
refrigerante zero: 825</t>
  </si>
  <si>
    <t>Pcte de 500gr,
frascos de 100ml,
litros,
pctes de 500gr,
litros,
Pet 2 litros,
Pet 2 litros.</t>
  </si>
  <si>
    <t xml:space="preserve">Prestação de serviços de apoio nas ocupações de motorista executivo, manobrista e supervisor, com dedicação exclusiva de mão de obra. </t>
  </si>
  <si>
    <t>postos de trabalho</t>
  </si>
  <si>
    <t>Manter os elevadores com vistas à maximização de segurança, confiabilidade e disponibilidade, bem como, à extensão da vida útil. Busca, ainda, reduzir riscos de acidentes com danos pessoais aos usuários ou danos patrimoniais.</t>
  </si>
  <si>
    <r>
      <t>Prestação de serviços de assistência técnica, manutenção corretiva, preventiva, mecânica, elétrica e operacional dos elevadores do edifício da Av. Getúlio Vargas, 265. Lote 01.</t>
    </r>
    <r>
      <rPr>
        <sz val="11"/>
        <color rgb="FFFF0000"/>
        <rFont val="Calibri"/>
        <family val="2"/>
      </rPr>
      <t/>
    </r>
  </si>
  <si>
    <r>
      <t>Prestação de serviços de assistência técnica, manutenção corretiva, preventiva, mecânica, elétrica e operacional dos elevadores do edifício da Av. Getúlio Vargas, 265. Lote 02.</t>
    </r>
    <r>
      <rPr>
        <sz val="11"/>
        <color rgb="FFFF0000"/>
        <rFont val="Calibri"/>
        <family val="2"/>
      </rPr>
      <t/>
    </r>
  </si>
  <si>
    <t>Manter a confiabilidade e disponibilidade, bem como, à extensão da vida útil. Busca, ainda, reduzir riscos de acidentes com danos pessoais aos usuários ou danos patrimoniais.</t>
  </si>
  <si>
    <t>Aquisição. Baterias para o datacenter. Os Nobreaks/UPS que atendem aos equipamentos da sala cofre necessitam de 2 bancos de baterias, 1 para cada Nobreak/UPS, composto de 40 baterias cada.
As baterias são do tipo Selada VRLA 12V 280W. Modelo de referência: (CSB HRL12280W).</t>
  </si>
  <si>
    <t>Realizar postagem de notificações judiciais e correspondências administrativas, bem como troca de malotes entre as unidades do TRT.</t>
  </si>
  <si>
    <t>Estações de trabalho.</t>
  </si>
  <si>
    <t>Caixa de som.</t>
  </si>
  <si>
    <t>Sofás corporativos de couro sintético.</t>
  </si>
  <si>
    <t>Suporte articulado para TV.</t>
  </si>
  <si>
    <t>OE2 - Promover o trabalho
decente e a sustentabilidade</t>
  </si>
  <si>
    <t>Locação de imóvel para abrigar  o Fórum da Justiça do Trabalho de Sabará - MG.</t>
  </si>
  <si>
    <t>Locação de imóvel para abrigar  o Fórum da Justiça do Trabalho de Três Corações - MG.</t>
  </si>
  <si>
    <t>Necessidade de disponibilizar imóvel para funcionamento do Fórum da Justiça do Trabalho.</t>
  </si>
  <si>
    <t>Locação de imóvel situado na Avenida Quintino Vargas, nº 310, salas 201, 207, 209, 211 e 213, para abrigar  o Fórum da Justiça do Trabalho de Paracatu - MG.</t>
  </si>
  <si>
    <t>Necessidade de elaborar laudos de avaliação oficial que reflitam o preço de mercado, dos valores de venda, locação ou cessão onerosa a terceiros de áreas para exercício de atividade de apoio.</t>
  </si>
  <si>
    <t>Necessidade de a Administração prevenir-se contra eventuais danos causados por sinistros cujos prejuízos possam levar a dispêndio do erário.</t>
  </si>
  <si>
    <t>Serviços de elaboração de Projeto de Prevenção e Combate a Incêndio para o imóvel que abriga o Fórum da Justiça do Trabalho de Cataguases - MG.</t>
  </si>
  <si>
    <t xml:space="preserve">Serviços de obra de recuperação estrutural, esquadrias e fachadas no Fórum da Justiça do Trabalho de Pouso Alegre - MG. </t>
  </si>
  <si>
    <t>Serviços de obra de reforma do espaço da Ouvidoria e SEA2G, localizado no térreo do edifício da Av. do Contorno, 4631, em Belo Horizonte - MG.</t>
  </si>
  <si>
    <t>Serviços de obra de reforma e modernização do Plenário 2, localizado no 8º andar do edifício Sede, em Belo Horizonte - MG.</t>
  </si>
  <si>
    <t>Necessidade de contratação de serviços especializados em instalações de cabeamento estruturado e alimentação de nobreaks em imóveis em uso pelo TRT3.</t>
  </si>
  <si>
    <t>Instalação e manutenção de cabeamento estruturado (Rede Lógica) e alimentação de nobreak em imóveis (incluso deslocamento).</t>
  </si>
  <si>
    <t>Estamos planejando a compra de 800 novos computadores em 2026 para substituir aqueles que perderam a garantia nas unidades do Tribunal, principalmente, os que estão em uso no interior. E nesses locais onde estão os computadores que serão substituídos, os monitores possuem somente as conexões VGA e DVI. Ocorre que os futuros novos computadores, que vamos coparticipar do processo do TRT23, em princípio, não terão as conexões VGA e DVI. Sendo assim, caso as especificações desses computadores permaneçam inalteradas, precisaremos comprar 2 novos cabos ou adaptadores para cada novo computador, a fim de conectá-los aos monitores de vídeo do Tribunal.</t>
  </si>
  <si>
    <t>Realização de exame médico ocupacional do PCMSO na população ativa do TRT3 lotada no interior do Estado.</t>
  </si>
  <si>
    <t>Manutenção</t>
  </si>
  <si>
    <t>Plano de Saúde médico-hospitalar para os servidores e magistrados.</t>
  </si>
  <si>
    <t>Manutenção da exposição "A democratização do retrato fotográfico através da CLT", do fotógrafo diamantinense Assis Horta, com curadoria de Guilherme Horta - curadoria, remanejamentos necessários das obras e eventuais manutenções nas próprias obras.</t>
  </si>
  <si>
    <t>Aquisição de tablets para oferta na premiação do 5º e 6º concursos de Monografias da Biblioteca do TRT-MG.</t>
  </si>
  <si>
    <t>TRT1</t>
  </si>
  <si>
    <t>TRT3</t>
  </si>
  <si>
    <t>Abrangência da contratação compartilhada</t>
  </si>
  <si>
    <t>Órgão gerenciador da contratação compartilhada</t>
  </si>
  <si>
    <t xml:space="preserve">Disponibilizar recursos para realização da solenidade.
Mobiliário para acomodar os convidados (agraciados, familiares, autoridades, magistrados e servidores) durante a solenidade de entrega da medalha, uma vez que no local do evento não há mobiliário suficiente.
A ornamentação busca valorizar os eventos e aprimorar a imagem institucional, contribuindo para o sucesso e o acolhimento das atividades da ASCER e do Centro Cultural. </t>
  </si>
  <si>
    <t>Indicação para contratação compartilhada?
(Preencher somente se a resposta for SIM).</t>
  </si>
  <si>
    <t>Locação de imóvel situado na Avenida Belo Horizonte, nº 1.544, para abrigar o Fórum da Justiça do Trabalho de Iturama - MG.</t>
  </si>
  <si>
    <t>SEGP / SAInPcD</t>
  </si>
  <si>
    <t xml:space="preserve">Contratação da Fundação Clóvis Salgado para realização de duas apresentações da Orquestra Sinfônica de Minas Gerais no CECULT - previsão de 1 por semestre. </t>
  </si>
  <si>
    <t xml:space="preserve">Aquisição e instalação de aparelhagem de iluminação para o Salão de Eventos no 3º andar do Centro Cultural. </t>
  </si>
  <si>
    <t>Serviço</t>
  </si>
  <si>
    <t>Aquisição de Piano 3/4 de cauda para o Centro Cultural. Preto, 1,73ms, com rodas e travas em aço</t>
  </si>
  <si>
    <t>A aquisição de um piano para o Centro Cultural é essencial para aprimorar nossa oferta de atividades culturais e educacionais. O piano permitirá a realização de uma ampla gama de eventos, incluindo concertos, recitais e oficinas de aprendizado para crianças, jovens e adultos, enriquecendo nossa programação e atraindo um público diversificado. Investir em um piano de qualidade ajudará a elevar o padrão de nossas apresentações e a fortalecer o papel do Centro Cultural como um polo de cultura e arte na comunidade.</t>
  </si>
  <si>
    <t>Unidade</t>
  </si>
  <si>
    <t>Contratação de espetáculos, oficinas com instrutor(es) e/ou grupos artísticos que promovam interação (dinâmicas), entre outros, para o evento "Semana Comemorativa do aniversário do Centro Cultural 2026".</t>
  </si>
  <si>
    <t>Os eventos da Semana Comemorativa celebram o aniversário do Centro Cultural, fortalecendo sua identidade institucional e ampliando o acesso às atividades culturais.</t>
  </si>
  <si>
    <t>Prestação de serviço continuado de recrutamento, seleção e gestão de contratos de estagiários.
Seleção e contratação de estagiários para atuarem preferencialmente nas unidades judiciárias deste Regional e ampliação do Programa de Estágio, a partir de julho/2026, de 812 para 1.000 estagiários por mês.</t>
  </si>
  <si>
    <t>Intuito de fortalecimento das atividades jurisdicionais e administrativas. Busca-se atender à crescente demanda por força de trabalho de apoio, promovendo maior celeridade processual e eficiência na prestação jurisdicional. Interesse em assegurar a continuidade e a regularidade do Programa, além de possibilitar a delegação de outras atribuições correlatas, evitando, assim, a interrupção dos serviços e garantindo suporte adequado às unidades do Tribunal.</t>
  </si>
  <si>
    <t>Secretaria de Inteligência e Polícia Judicial</t>
  </si>
  <si>
    <t>SINPJ</t>
  </si>
  <si>
    <t>OE7 - IEAMGP
OE10 - Aprimorar a governança de TIC e a proteção de dados</t>
  </si>
  <si>
    <t>Telefone fixo.</t>
  </si>
  <si>
    <t>A premiação visa a estimular a participação nos concursos de monografia realizados pela Biblioteca do TRT-MG e fomentar o desenvolvimento dos trabalhos acadêmicos nas temáticas afetas aos temas propostos em edital, relativos ao Direito do Trabalho e à prática jurídica.</t>
  </si>
  <si>
    <t>Material odontológico necessário para atendimentos da Seção de Assistência Odontológica (auditorias, urgências, odontopediatria).</t>
  </si>
  <si>
    <t>OE1-Fortalecer a Comunicação e as Parcerias Institucionais</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</si>
  <si>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8.</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</si>
  <si>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1.</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</si>
  <si>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2.</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</si>
  <si>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3.</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</si>
  <si>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4.</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</si>
  <si>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5.</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</si>
  <si>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6.</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</si>
  <si>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7.</t>
  </si>
  <si>
    <t>Implantação do Projeto de Prevenção e Combate a Incêndio em Formiga - MG</t>
  </si>
  <si>
    <t>Elaboração de projetos para para RETROFIT do imóvel localizado na Rua Goitacazes, 1475, Belo Horizonte</t>
  </si>
  <si>
    <t>Auxílio técnico à fiscalização e recebimento de projetos para para RETROFIT do imóvel localizado na Rua Goitacazes, 1475, Belo Horizonte</t>
  </si>
  <si>
    <t xml:space="preserve">Prestação de serviços por empreitada global para adaptação, reforma, restauração, ampliação e construção do Anexo ao Fórum da Justiça do Trabalho de Belo Horizonte (Quarteirão 20 – Q20). </t>
  </si>
  <si>
    <t xml:space="preserve">Prestação de serviços de elaboração de projeto para fins de regularização das edificações de propriedade do contratante junto à Subsecretaria de Regulação Urbana (SUREG) da Prefeitura Municipal de Belo Horizonte, e de obtenção de certidão de baixa de construção (habite-se) da obra localizada no Quarteirão 20 – Q20. </t>
  </si>
  <si>
    <t>Contratação de laudo de avaliação da estrutura para instalação de elevador em Barbacena e São João Del Rei.</t>
  </si>
  <si>
    <t>Chamamento público para prospecção de imóvel para abrigar a nova sede da Justiça do Trabalho de Sabará - MG.</t>
  </si>
  <si>
    <t>Garantir a segurança da edificação</t>
  </si>
  <si>
    <t>Necessidade de elaborar projetos para viabilizar  contratação da reforma. Projeto estratégico GOITAMO PROJ25001</t>
  </si>
  <si>
    <t>Necessidade acompanhar e fiscalizar a elaboração de projetos para viabilizar  contratação da reforma. Projeto estratégico GOITAMO PROJ25001</t>
  </si>
  <si>
    <t>Necessidade de manter a vigência do contrato para a conclusão do processo de regularização e emissão do habite-se, a cargo de empresa contratada pelo TRT, e emissão do Termo de Recebimento do contrato Definitivo.</t>
  </si>
  <si>
    <t xml:space="preserve">Necessidade de manter a vigência do contrato para a conclusão do processo de regularização e emissão do habite-se. </t>
  </si>
  <si>
    <t>Avaliar a estrutura de obras não concluídas  para subsidiar a contratação da conclusão.</t>
  </si>
  <si>
    <t>Atender à necessidade de disponibilizar nova sede para a Vara do Trabalho, em decorrência de limitações de acessibilidade da sede atual.</t>
  </si>
  <si>
    <t>laudos</t>
  </si>
  <si>
    <t>Contratação de empresa especializada em prestação de serviços de bombeiro civil profissional. Contrato 1.</t>
  </si>
  <si>
    <t>Contratação de empresa especializada em prestação de serviços de bombeiro civil profissional. Contrato 2.</t>
  </si>
  <si>
    <t>Chamamento público</t>
  </si>
  <si>
    <t>Aluguel de estande de tiro, através da filiação dos Agentes da Polícia Judicial a Clube de Tiro, para treinamento periódico e permanente do uso de armas de fogo, necessário ao cumprimento das suas atribuições institucionais, de modo a garantir a autonomia do Poder Judiciário e proteger a vida das autoridades judiciárias, dos servidores, dos advogados e das partes, bem como zelar pela guarda das instalações físicas e do patrimônio público do Tribunal Regional do Trabalho da 3ª Região.</t>
  </si>
  <si>
    <t>Trata-se de recursos financeiros que viabilizam as atividades essenciais da Escola Judicial e, na ausência destes, há um grande risco de surgirem prejuízos institucionais causados pela não capacitação de magistrados e servidores, além dos descumprimento de normas de órgãos superiores que determinam capacitações obrigatórias.</t>
  </si>
  <si>
    <t>PLANO DE CONTRATAÇÕES ANUAL (PCA) - 2026 - VERSÃO FINAL</t>
  </si>
  <si>
    <t>O artigo 32 da resolução CSJT 315/21 estabelece que os Agentes da Polícia Judicial portem no mínimo 2 instrumentos de menor potencial ofensivo. Atualmente, a Secretaria de Inteligência e Polícia Judicial (SINPJ) possui apenas 15 unidades dessas armas e são 62 APJs.</t>
  </si>
  <si>
    <t>Garantir maior segurança dos usuários dos veículos oficiais do Regional, com a definição prévia de rotas e acompanhamento dos trajetos pela Central de Pronta Resposta (SINPJ).</t>
  </si>
  <si>
    <t>A contratação para prestação de serviços de prevenção e combate a incêndio e pânico e prestação de primeiros socorros, com base na alocação de postos de bombeiro civil, justifica-se pela necessidade de prover a segurança preventiva e ostensiva no combate a incêndio e abandono de área e de prestação de atendimentos de primeiros socorros aos magistrados, servidores, estagiários, terceirizados, visitantes e jurisdicionados, incrementando a segurança nos edifícios que abrigam as Unidades deste Tribunal.</t>
  </si>
  <si>
    <t>Para atendimento à Lei 13.146/2015 (Estatuto da Pessoa com Deficiência), em especial ao inciso I (acessibilidade) do artigo 3º. Para tornar ainda mais acessível, especialmente para pessoas com deficiência visual, a exposição permanente "Trabalho e Cidadania", localizada no térreo do edifício-Sede do TRT3, valorizando, dessa forma, a Política de Acessibilidade e Inclusão de Pessoas com Deficiência nos órgãos do Poder Judiciário.</t>
  </si>
  <si>
    <t>Equipamentos e material permanente de uso geral no TRT por múltiplos setores, com características padronizadas e recorrentes.</t>
  </si>
  <si>
    <t>Material de consumo de uso geral no TRT por múltiplos setores, com características padronizadas e recorrentes.</t>
  </si>
  <si>
    <t>OE4 - IADA</t>
  </si>
  <si>
    <t>OE10 – Índice de Avaliação do IGOVTIC-Jud</t>
  </si>
  <si>
    <t>OE8 - Aperfeiçoar a gestão orçamentária e financeira</t>
  </si>
  <si>
    <t>8.16. Aquisições e Contratações</t>
  </si>
  <si>
    <t>8.17. Qualidade de Vida</t>
  </si>
  <si>
    <t>8.16 Aquisições e contratações</t>
  </si>
  <si>
    <t xml:space="preserve">                                     8.16. Aquisições e Contratações</t>
  </si>
  <si>
    <t xml:space="preserve">8.4. Água Envasada Embalagem Plástica.8.16. Aquisições e Contratações </t>
  </si>
  <si>
    <t>8.11. Vigilância</t>
  </si>
  <si>
    <t>8.10. Limpeza
8.16. Aquisições e Contratações</t>
  </si>
  <si>
    <t>8.9. Limpeza
8.16. Aquisições e Contratações</t>
  </si>
  <si>
    <t>8.13. Veículos. 8.16. Aquisições e Contratações</t>
  </si>
  <si>
    <t>8.12. Telefonia. 8.16. Aquisições e Contratações</t>
  </si>
  <si>
    <t>. 8.16. Aquisições e Contratações</t>
  </si>
  <si>
    <t>8.16. Aquisições e Contratações. 8.17. Qualidade de vida</t>
  </si>
  <si>
    <t>8.16. Aquisições e Contratações 8.19. Equidade e diversidade</t>
  </si>
  <si>
    <t xml:space="preserve">8.16. Aquisições e Contratações </t>
  </si>
  <si>
    <t>Atender demandas de diversas áreas, para divulgação dos programas ao público-alvo.</t>
  </si>
  <si>
    <t>8.9. Reformas e construções. 8.16. Aquisições e Contratações</t>
  </si>
  <si>
    <t xml:space="preserve"> 8.16. Aquisições e Contratações</t>
  </si>
  <si>
    <t>8.8. Gestão de Resíduos</t>
  </si>
  <si>
    <t>8.11. Vigilância. 8.16. Aquisições e Contratações</t>
  </si>
  <si>
    <t>8.13. Veículos</t>
  </si>
  <si>
    <t>Item</t>
  </si>
  <si>
    <t>Locação de imóvel situado na Rua Minas Nova, nº 220-A, para abrigar  o Fórum da Justiça do Trabalho de Nanuque - MG.</t>
  </si>
  <si>
    <t>Aquisição de vans e veículos sedãs híbridos.</t>
  </si>
  <si>
    <t>Verbalizar aspectos visuais, em eventos no Tribunal, para pessoas que não enxergam, a fim de promover sua efetiva inclusão no ambiente, conforme determinado pelas Resoluções 401/21 do CNJ e 386/24 do CSJT.
Para atendimento à Lei 13.146/2015 (Estatuto da Pessoa com Deficiência), em especial ao inciso I (acessibilidade) do artigo 3º, tornando ainda mais acessível, especialmente para pessoas com deficiência visual, a exposição, localizada no térreo do edifício-Sede do TRT3, valorizando, dessa forma, a Política de Acessibilidade e Inclusão de Pessoas com Deficiência nos órgãos do Poder Judiciário.</t>
  </si>
  <si>
    <t>OE2 - IDS
OE1-Fortalecer a Comunicação e as Parcerias Institucionais</t>
  </si>
  <si>
    <t>8.17. Qualidade de Vida
8.16. Aquisições e Contratações 8.19. Equidade e diversidade</t>
  </si>
  <si>
    <t>1.1</t>
  </si>
  <si>
    <t>1.2</t>
  </si>
  <si>
    <t>1.3</t>
  </si>
  <si>
    <t>1.4</t>
  </si>
  <si>
    <t>1.5</t>
  </si>
  <si>
    <t>1.6</t>
  </si>
  <si>
    <t>1.7</t>
  </si>
  <si>
    <t>1.8</t>
  </si>
  <si>
    <t>1.9</t>
  </si>
  <si>
    <t>1.10</t>
  </si>
  <si>
    <t>1.11</t>
  </si>
  <si>
    <t>1.12</t>
  </si>
  <si>
    <t>equipamento</t>
  </si>
  <si>
    <t xml:space="preserve">Manutenção de equipamentos médicos (esfigmomanômetros). </t>
  </si>
  <si>
    <t>A aquisição de Equipamentos de Proteção Individual (EPIs) para serem utilizados nas unidades levantadas pela área técnica objetiva o respeito pelas normas de segurança, visando garantir que os servidores não serão expostos a doenças ocupacionais, que podem comprometer a capacidade de trabalho e de vida dos profissionais durante e depois da fase ativa de trabalho.</t>
  </si>
  <si>
    <t>Aquisição de EPIs para diversos setores do TRT3.</t>
  </si>
  <si>
    <t>Equipamentos necessários para atendimento da Seção de Assistência Médica e Ocupacional (atendimentos eletivos, ocupacionais e de urgência / emergência)</t>
  </si>
  <si>
    <t>serviço de manutenção</t>
  </si>
  <si>
    <t>Boneco para RCP (reanimação cardiopulmonar) - treinamento</t>
  </si>
  <si>
    <t>Maleta de ferramentas (completa)</t>
  </si>
  <si>
    <t>A Resolução CNJ 315/2021 previu a disponibilização de armas de fogo para Agentes de Polícia Judicial. A aquisição das armas de fogo visa garantir maior segurança aos magistrados, servidores e usuários, bem como ao patrimônio deste Regional.</t>
  </si>
  <si>
    <t>Fornecer intérpretes de libras para assegurar que surdos que usam a língua de sinais tenham inclusão efetiva em eventos, audiências conforme Resolução CNJ n. 401/21 e Resolução CSJT 386/2024.</t>
  </si>
  <si>
    <t xml:space="preserve">Locação de mobiliário e ornamentação floral para evento de entrega da medalha Ordem do Mérito Judiciário Desembargador Ari Rocha e ornamentação para eventos do Centro Cultural. </t>
  </si>
  <si>
    <t>Serviços gráficos especiais elaborados (adesivos, banners, flâmulas, entre outros).</t>
  </si>
  <si>
    <t>Contratação de audiodescrição para atuar em eventos no Tribunal e serviço de audiodescrição para a exposição permanente "Trabalho e Cidadania"</t>
  </si>
  <si>
    <t>Fornecimento contínuo de lanches para desembargadores, coffee break e Itens alimentícios.
Lanche para artistas que irão realizar eventos e apresentações e para grupo de jovens que participar de visitas mediadas no Centro Cultural.</t>
  </si>
  <si>
    <t>Cursos, orientação profissional e serviços contratados para a Formação Administrativa.</t>
  </si>
  <si>
    <t>Capacitação dos agentes da polícia judicial.</t>
  </si>
  <si>
    <r>
      <t>Serviço de confecção de mapas táteis e pedestal</t>
    </r>
    <r>
      <rPr>
        <strike/>
        <sz val="11"/>
        <rFont val="Calibri"/>
        <family val="2"/>
      </rPr>
      <t/>
    </r>
  </si>
  <si>
    <t>Prestação de serviços de buffet completo - coquetel.</t>
  </si>
  <si>
    <r>
      <t>Pagamento de despesas com credenciados dos potenciais usuários do plano de saúde.</t>
    </r>
    <r>
      <rPr>
        <sz val="11"/>
        <color rgb="FFFF0000"/>
        <rFont val="Calibri"/>
        <family val="2"/>
      </rPr>
      <t/>
    </r>
  </si>
  <si>
    <t>Item - Numeração da Área</t>
  </si>
  <si>
    <t>Justificativa</t>
  </si>
  <si>
    <t>Quantidade</t>
  </si>
  <si>
    <t>Data para atendimento da demanda / renovação contratual</t>
  </si>
  <si>
    <t>Alinhamento com o planejamento estratégico</t>
  </si>
  <si>
    <t>Alinhamento com o Plano de Logística Sustentável (PLS)</t>
  </si>
  <si>
    <t>Área requisitante</t>
  </si>
  <si>
    <t>Descrição do objeto</t>
  </si>
  <si>
    <t>Prioridade</t>
  </si>
  <si>
    <t>Link:</t>
  </si>
  <si>
    <t>https://portal.trt3.jus.br/intranet/tec-informacao/planejamento-de-tic/plano-de-contratacao-de-solucoes-de-tic-pcstic#section-0</t>
  </si>
  <si>
    <t>PAC</t>
  </si>
  <si>
    <t>https://portal.trt3.jus.br/escola/artigos/plano-anual-de-capacitacao</t>
  </si>
  <si>
    <r>
      <t xml:space="preserve">O </t>
    </r>
    <r>
      <rPr>
        <b/>
        <sz val="13"/>
        <color rgb="FF333333"/>
        <rFont val="Calibri"/>
        <family val="2"/>
      </rPr>
      <t>PLANO DE CONTRATAÇÕES DE SOLUÇÕES DE TIC (PCSTIC),</t>
    </r>
    <r>
      <rPr>
        <sz val="13"/>
        <color rgb="FF333333"/>
        <rFont val="Calibri"/>
        <family val="2"/>
      </rPr>
      <t xml:space="preserve"> regulamentado pela RESOLUÇÃO CNJ Nº 468/2022.</t>
    </r>
  </si>
  <si>
    <r>
      <t xml:space="preserve">O </t>
    </r>
    <r>
      <rPr>
        <b/>
        <sz val="13"/>
        <color rgb="FF333333"/>
        <rFont val="Calibri"/>
        <family val="2"/>
      </rPr>
      <t>PLANO ANUAL DE CAPACITAÇÃO (PAC)</t>
    </r>
    <r>
      <rPr>
        <sz val="13"/>
        <color rgb="FF333333"/>
        <rFont val="Calibri"/>
        <family val="2"/>
      </rPr>
      <t>, regulamentado pela Portaria EJ nº 4, de 1º de setembro de 2020.</t>
    </r>
  </si>
  <si>
    <r>
      <t xml:space="preserve">Manutenção do sistema automatizado de ar condicionado central dos prédios da Av. Getúlio Vargas, 225, Rua Desembargador Drumond, 41 e R. </t>
    </r>
    <r>
      <rPr>
        <sz val="13"/>
        <rFont val="Calibri"/>
        <family val="2"/>
      </rPr>
      <t>Guaicurus.</t>
    </r>
  </si>
  <si>
    <r>
      <t>Necessidade de disponibilizar imóvel para funcionamento do Fórum da Justiça do Trabalho.</t>
    </r>
    <r>
      <rPr>
        <sz val="13"/>
        <color rgb="FFFF0000"/>
        <rFont val="Calibri"/>
        <family val="2"/>
      </rPr>
      <t xml:space="preserve"> </t>
    </r>
  </si>
  <si>
    <t xml:space="preserve">Aquisição de equipamentos: 08 (oito) desfibriladores externos automáticos (DEA), 16 (dezesseis) pás adesivas/eletrodos, 8 (oito) cabines específicas para DEA, 2 (dois) eletrocardiógrafos, 3 (três) macas inox para obeso, 2 (duas) escadas de dois degraus para consultório, 4 (quatro) máscaras faciais para adulto com coxim, 4 (quatro) reanimadores manuais para adulto, 4 (quatro) oxímetros de pulso, 1 (um) luxímetros portátil. </t>
  </si>
  <si>
    <t>Contratar seguro para os novos veículos que serão adquiridos em 2026. Segurar a frota de veículos, a fim de resguardar o patrimônio público e, em caso de acidentes, obter o ressarcimento de avarias e a assistência aos usuários e terceiros envolvidos.</t>
  </si>
  <si>
    <t>Contratação de empresa especializada na prestação de serviços de administração, gerenciamento e controle de margem consignável e consignações em folha de pagamento, no âmbito do CONTRATANTE, compreendendo acesso ao serviço por meio de portal disponível na internet, bem como suporte ilimitado a esse serviço e, serviços de capacitação de gestores e de usuários, a título não oneroso.</t>
  </si>
  <si>
    <t>Necessidade de gerir de forma mais eficaz e transparente os procedimentos de gestão de consignações e margem consignável em folha de pagamento de servidores, magistrados e pensionistas do TRT-3ª Região.</t>
  </si>
  <si>
    <t>Prestação de serviços de administração, gerenciamento e controle de margem consignável e consignações em folha de pagamento.</t>
  </si>
  <si>
    <t>Serviço de Manutenção Predial preventiva e corretiva, reforma e serviços comuns de engenharia em imóveis, de empreitada por preço unitário, sem cessão exclusiva de mão de obra, por demanda, com priorização das manutenções preventivas. Em substituição ao Contrato 23SR004. Região de Montes Claros. 3S Construções Ltda.</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</si>
  <si>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23SR044. Região de Varginha.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</si>
  <si>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21SR048. Região de Juiz de Fora. Scallberi Construções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</si>
  <si>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23SR045. Região de Gov. Valadares.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</si>
  <si>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23SR050. Região de BH 2ª Instância. Cledenir Energetti Construtora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</si>
  <si>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23SR057. Região de GBH 1ª Instância.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</si>
  <si>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23SR058. Região Central Minas. Ambiental Edificações e Serviços Ltda.  </t>
  </si>
  <si>
    <t>Aquisição de cabos para monitor de vídeo conexão DisplayPort para DVI (DisplayPort, DVI e VGA são padrões técnicos dos cabos de conexão entre o monitor e o microcomputador).</t>
  </si>
  <si>
    <t>604.996,32 + repactuação</t>
  </si>
  <si>
    <t>8.2. Papel; 8.5. Impressão; e 8.12. Telefonia</t>
  </si>
  <si>
    <t>143.1</t>
  </si>
  <si>
    <t>143.2</t>
  </si>
  <si>
    <t>143.3</t>
  </si>
  <si>
    <t>143.4</t>
  </si>
  <si>
    <t>143.5</t>
  </si>
  <si>
    <t>143.6</t>
  </si>
  <si>
    <t>143.7</t>
  </si>
  <si>
    <t>143.8</t>
  </si>
  <si>
    <t>143.9</t>
  </si>
  <si>
    <t>143.10</t>
  </si>
  <si>
    <t>143.11</t>
  </si>
  <si>
    <t>143.12</t>
  </si>
  <si>
    <t>143.13</t>
  </si>
  <si>
    <t>143.14</t>
  </si>
  <si>
    <t>143.15</t>
  </si>
  <si>
    <t>143.16</t>
  </si>
  <si>
    <t>143.17</t>
  </si>
  <si>
    <t>143.18</t>
  </si>
  <si>
    <t>143.19</t>
  </si>
  <si>
    <t>143.20</t>
  </si>
  <si>
    <t>143.21</t>
  </si>
  <si>
    <t>143.22</t>
  </si>
  <si>
    <t>143.23</t>
  </si>
  <si>
    <t>143.24</t>
  </si>
  <si>
    <t>144.1</t>
  </si>
  <si>
    <t>144.2</t>
  </si>
  <si>
    <t>144.3</t>
  </si>
  <si>
    <t>144.4</t>
  </si>
  <si>
    <t>144.5</t>
  </si>
  <si>
    <t>144.6</t>
  </si>
  <si>
    <t>144.7</t>
  </si>
  <si>
    <t>144.8</t>
  </si>
  <si>
    <t>144.9</t>
  </si>
  <si>
    <t>144.10</t>
  </si>
  <si>
    <t>144.11</t>
  </si>
  <si>
    <t>144.12</t>
  </si>
  <si>
    <t>144.13</t>
  </si>
  <si>
    <t>144.14</t>
  </si>
  <si>
    <t>144.15</t>
  </si>
  <si>
    <t>144.16</t>
  </si>
  <si>
    <t>144.17</t>
  </si>
  <si>
    <t>144.18</t>
  </si>
  <si>
    <t>144.19</t>
  </si>
  <si>
    <t>144.20</t>
  </si>
  <si>
    <t>144.21</t>
  </si>
  <si>
    <t>144.22</t>
  </si>
  <si>
    <t>144.23</t>
  </si>
  <si>
    <t>144.24</t>
  </si>
  <si>
    <t>144.25</t>
  </si>
  <si>
    <t>145.1</t>
  </si>
  <si>
    <t>145.2</t>
  </si>
  <si>
    <t>145.3</t>
  </si>
  <si>
    <t>145.4</t>
  </si>
  <si>
    <t>145.5</t>
  </si>
  <si>
    <t>145.6</t>
  </si>
  <si>
    <t>145.7</t>
  </si>
  <si>
    <t>145.8</t>
  </si>
  <si>
    <t>145.9</t>
  </si>
  <si>
    <t>145.10</t>
  </si>
  <si>
    <t>145.11</t>
  </si>
  <si>
    <t>145.12</t>
  </si>
  <si>
    <t>145.13</t>
  </si>
  <si>
    <t>145.14</t>
  </si>
  <si>
    <t>187.1</t>
  </si>
  <si>
    <t>187.2</t>
  </si>
  <si>
    <t>187.3</t>
  </si>
  <si>
    <t>187.4</t>
  </si>
  <si>
    <t>187.5</t>
  </si>
  <si>
    <t>187.6</t>
  </si>
  <si>
    <t>187.7</t>
  </si>
  <si>
    <t>187.8</t>
  </si>
  <si>
    <t>187.9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</si>
  <si>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</si>
  <si>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</si>
  <si>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</si>
  <si>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</si>
  <si>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</si>
  <si>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</si>
  <si>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</si>
  <si>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</si>
  <si>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</si>
  <si>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</si>
  <si>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</si>
  <si>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</si>
  <si>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</si>
  <si>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</si>
  <si>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</si>
  <si>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</si>
  <si>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</si>
  <si>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</si>
  <si>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</si>
  <si>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</si>
  <si>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Estimativa preliminar do valor global da contratação</t>
  </si>
  <si>
    <t>Valor estimado a ser desembolsado em 2026</t>
  </si>
  <si>
    <t>Preservar togas, as mantendo livres de ácaros, fungos, bactérias e outros alérgenos, bem como manutenção de materiais de cozinhas limpos, livres de resíduos alimentares e evitando a contaminação.</t>
  </si>
  <si>
    <t>Serviço contínuo de lavanderia:  lavagem e higienização de tecidos de cozinha, lavagem e passadoria de togas, incluindo mão de obra, materiais etc.</t>
  </si>
  <si>
    <t>45.A</t>
  </si>
  <si>
    <t>Aquisição de monitores e licença para sinalização do circuito digital</t>
  </si>
  <si>
    <t>Implementar um circuito digital com monitores para veicular informações do Tribunal é uma estratégia essencial para modernizar e aprimorar a comunicação, tanto interna quanto externamente. Essa iniciativa impulsiona a eficiência ao permitir uma comunicação ágil e precisa com magistrados, servidores, advogados, partes e o público que frequenta o Tribunal, promovendo transparência e facilitando o acesso a informações atualizadas. Os monitores possibilitam a divulgação dinâmica de pautas, avisos, comunicados e decisões de forma rápida e acessível, contribuindo para uma experiência mais interativa e facilitando a compreensão das informações apresentadas.</t>
  </si>
  <si>
    <t>117
1</t>
  </si>
  <si>
    <t>Monitor
Licença</t>
  </si>
  <si>
    <t>143.25</t>
  </si>
  <si>
    <t>Aspirador de pó e água</t>
  </si>
  <si>
    <t>143.30</t>
  </si>
  <si>
    <t>Cafeteira elétrica</t>
  </si>
  <si>
    <t>Manutenção dos Desfibriladores Externos Automáticos (DEA)</t>
  </si>
  <si>
    <t>Contratação de instituição especializada, sem fins lucrativos, para a prestação de serviços não contínuos de planejamento, organização e execução de concurso público destinado ao provimento de cargos vagos e à formação de cadastro de reserva para os cargos de Analista Judiciário e Técnico Judiciário do Quadro Permanente de Pessoal do Tribunal Regional do Trabalho da 3ª Região – TRT3, nos termos do art. 75, XV, da Lei n. 14.133/2021.</t>
  </si>
  <si>
    <t>Necessidade de recomposição do Quadro Permanente de Pessoal deste Tribunal Regional do Trabalho da 3ª Região, em razão das vacâncias acumuladas e do risco de descontinuidade das atividades essenciais. Impõe-se a realização de concurso público para provimento de cargos efetivos de Analista Judiciário e Técnico Judiciário, nos termos do art. 10 da Lei n. 8.112/1990.</t>
  </si>
  <si>
    <t>Para fins de planejamento logístico e cálculo de capacidade técnica, fica fixada, como referência máxima para dimensionamento, a estimativa de até 100.000 candidatos inscritos, sem prejuízo de ajustes futuros em função do quantitativo efetivamente apurado no encerramento do período de inscrições.</t>
  </si>
  <si>
    <t>Candidato inscrito</t>
  </si>
  <si>
    <t>Depende de um calendário de desembolso a ser ajustado com a futura empresa contratada.</t>
  </si>
  <si>
    <t>Incrementar o modelo de gestão de pessoas em âmbito regional, na perspectiva aprendizado e crescimento</t>
  </si>
  <si>
    <t>TRT7</t>
  </si>
  <si>
    <t>TRT17</t>
  </si>
  <si>
    <t>TRT8</t>
  </si>
  <si>
    <t>TRIBUNAL REGIONAL DO TRABALHO DA 3a REGIÃO</t>
  </si>
  <si>
    <t>Prestação de serviço de assistência técnica, manutenção corretiva, preventiva, mecânica, elétrica e operacional em elevadores de passageiros e cargas, com fornecimento integral de materiais, peças e mão-de-obra.
Equipamentos de fabricação da Elevadores Atlas Schindler localizados nos prédios deste TRT3 em Belo Horizonte, conforme especificado:
- 4 elevadores no prédio da  Rua Paracatu, 304, Barro Preto;
- 3  elevadores no prédio da Rua Curitiba, 835, Bairro Centro;
- 4  elevadores no prédio da rua dos Goitacazes, 1475, Barro Preto.</t>
  </si>
  <si>
    <t xml:space="preserve">Necessidade de 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t>
  </si>
  <si>
    <t>103.A</t>
  </si>
  <si>
    <t xml:space="preserve">Telefonia. Lote 2 - Linhas Analógicas não residenciais do setor 2 da Anatel. </t>
  </si>
  <si>
    <t>OE8 - IEPCA</t>
  </si>
  <si>
    <t>8.11. Telefonia</t>
  </si>
  <si>
    <t>167.A</t>
  </si>
  <si>
    <t>Locação de imóvel para abrigar a nova sede da Vara da Justiça do Trabalho de Guanhães - MG.</t>
  </si>
  <si>
    <t>Necessidade de disponibilizar imóvel para funcionamento da Vara da Justiça do Trabalho.</t>
  </si>
  <si>
    <t>167.B</t>
  </si>
  <si>
    <t>Serviços de reforma para implantação de espaço de convivência para Desembargadores no 10º andar do edifício Anexo e troca do sistema de climatização do restante do pavimento.</t>
  </si>
  <si>
    <t>Proporcionar local adequado para integração institucional entre os Desembargadores, inclusive para a realização de refeições em conjunto.</t>
  </si>
  <si>
    <t>167.C</t>
  </si>
  <si>
    <t>Elaboração de laudo estrutural e projeto de recuperação estrutural, em decorrência de patologias detectadas no imóvel onde funciona o Fórum da Justiça do Trabalho em Pouso Alegre/MG.</t>
  </si>
  <si>
    <t>Atender à necessidade de recuperação da estrutura do imóvel.</t>
  </si>
  <si>
    <t>8.9. Reformas e construções. 
8.16. Aquisições e Contratações</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</si>
  <si>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21SR037. Região de Uberlândia. Construtora Soluminar Service Ltda. </t>
  </si>
  <si>
    <t>imóvel</t>
  </si>
  <si>
    <t>144.26</t>
  </si>
  <si>
    <t>144.27</t>
  </si>
  <si>
    <t>144.28</t>
  </si>
  <si>
    <t>144.29</t>
  </si>
  <si>
    <t>144.30</t>
  </si>
  <si>
    <t xml:space="preserve"> Cordão para crachá
(Cordão personalizado tipo iô-iô).</t>
  </si>
  <si>
    <t xml:space="preserve"> Fita adesiva 12 mm x 30 m.</t>
  </si>
  <si>
    <t>Organizador de fios (espiraduto).</t>
  </si>
  <si>
    <t>Pincel atômico.</t>
  </si>
  <si>
    <t>Apontador de lápis em metal.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</si>
</sst>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_-;\-* #,##0.00_-;_-* &quot;-&quot;??_-;_-@"/>
    <numFmt numFmtId="165" formatCode="&quot;R$&quot;#,##0.00"/>
    <numFmt numFmtId="166" formatCode="[$-416]mmm\-yy"/>
    <numFmt numFmtId="168" formatCode="_(* #,##0.00_);_(* \(#,##0.00\);_(* \-??_);_(@_)"/>
    <numFmt numFmtId="169" formatCode="_(* #,##0.00_);_(* \(#,##0.00\);_(* &quot;-&quot;??_);_(@_)"/>
    <numFmt numFmtId="170" formatCode="[$R$-416]\ #,##0.00;[Red]\-[$R$-416]\ #,##0.00"/>
    <numFmt numFmtId="175" formatCode="dd/mm/yy;@"/>
    <numFmt numFmtId="176" formatCode="d\.m"/>
    <numFmt numFmtId="177" formatCode="_-* #,##0.00_-;\-* #,##0.00_-;_-* \-??_-;_-@"/>
  </numFmts>
  <fonts count="30">
    <font>
      <sz val="11"/>
      <color rgb="FF333333"/>
      <name val="Arial"/>
      <scheme val="minor"/>
    </font>
    <font>
      <b/>
      <sz val="13"/>
      <color theme="1"/>
      <name val="Calibri"/>
      <family val="2"/>
    </font>
    <font>
      <sz val="13"/>
      <color theme="1"/>
      <name val="Calibri"/>
      <family val="2"/>
    </font>
    <font>
      <sz val="11"/>
      <color theme="1"/>
      <name val="Calibri"/>
      <family val="2"/>
    </font>
    <font>
      <sz val="11"/>
      <color rgb="FF333333"/>
      <name val="Calibri"/>
      <family val="2"/>
    </font>
    <font>
      <sz val="11"/>
      <color rgb="FFFF0000"/>
      <name val="Calibri"/>
      <family val="2"/>
    </font>
    <font>
      <b/>
      <sz val="11"/>
      <color rgb="FF333333"/>
      <name val="Calibri"/>
      <family val="2"/>
    </font>
    <font>
      <b/>
      <sz val="11"/>
      <color rgb="FFFF0000"/>
      <name val="Calibri"/>
      <family val="2"/>
    </font>
    <font>
      <sz val="12"/>
      <color rgb="FF222222"/>
      <name val="Arial"/>
      <family val="2"/>
    </font>
    <font>
      <sz val="11"/>
      <name val="Calibri"/>
      <family val="2"/>
    </font>
    <font>
      <strike/>
      <sz val="11"/>
      <color rgb="FF333333"/>
      <name val="Calibri"/>
      <family val="2"/>
    </font>
    <font>
      <sz val="11"/>
      <color rgb="FF333333"/>
      <name val="Arial"/>
      <family val="2"/>
      <scheme val="minor"/>
    </font>
    <font>
      <b/>
      <sz val="11"/>
      <color rgb="FF333333"/>
      <name val="Calibri "/>
    </font>
    <font>
      <sz val="11"/>
      <color rgb="FF333333"/>
      <name val="Calibri "/>
    </font>
    <font>
      <u/>
      <sz val="11"/>
      <color rgb="FF333333"/>
      <name val="Calibri "/>
    </font>
    <font>
      <sz val="11"/>
      <color rgb="FF333333"/>
      <name val="Arial"/>
      <family val="2"/>
      <scheme val="minor"/>
    </font>
    <font>
      <strike/>
      <sz val="11"/>
      <name val="Calibri"/>
      <family val="2"/>
    </font>
    <font>
      <b/>
      <sz val="13"/>
      <name val="Calibri"/>
      <family val="2"/>
    </font>
    <font>
      <u/>
      <sz val="11"/>
      <color theme="10"/>
      <name val="Arial"/>
      <family val="2"/>
      <scheme val="minor"/>
    </font>
    <font>
      <b/>
      <sz val="13"/>
      <color rgb="FF333333"/>
      <name val="Calibri"/>
      <family val="2"/>
    </font>
    <font>
      <sz val="13"/>
      <color rgb="FF333333"/>
      <name val="Calibri"/>
      <family val="2"/>
    </font>
    <font>
      <u/>
      <sz val="13"/>
      <color theme="10"/>
      <name val="Calibri"/>
      <family val="2"/>
    </font>
    <font>
      <u/>
      <sz val="13"/>
      <color theme="10"/>
      <name val="Arial"/>
      <family val="2"/>
      <scheme val="minor"/>
    </font>
    <font>
      <sz val="13"/>
      <color rgb="FF333333"/>
      <name val="Arial"/>
      <family val="2"/>
      <scheme val="minor"/>
    </font>
    <font>
      <sz val="13"/>
      <name val="Arial"/>
      <family val="2"/>
    </font>
    <font>
      <sz val="13"/>
      <name val="Calibri"/>
      <family val="2"/>
    </font>
    <font>
      <sz val="13"/>
      <name val="Calibri"/>
      <family val="2"/>
      <charset val="1"/>
    </font>
    <font>
      <sz val="13"/>
      <name val="Arial"/>
      <family val="2"/>
      <scheme val="minor"/>
    </font>
    <font>
      <sz val="13"/>
      <color rgb="FF000000"/>
      <name val="Calibri"/>
      <family val="2"/>
    </font>
    <font>
      <sz val="13"/>
      <color rgb="FFFF0000"/>
      <name val="Calibri"/>
      <family val="2"/>
    </font>
  </fonts>
  <fills count="15">
    <fill>
      <patternFill patternType="none"/>
    </fill>
    <fill>
      <patternFill patternType="gray125"/>
    </fill>
    <fill>
      <patternFill patternType="solid">
        <fgColor rgb="FFDDDDDD"/>
        <bgColor rgb="FFDDDDDD"/>
      </patternFill>
    </fill>
    <fill>
      <patternFill patternType="solid">
        <fgColor rgb="FFEEEEEE"/>
        <bgColor rgb="FFEEEEEE"/>
      </patternFill>
    </fill>
    <fill>
      <patternFill patternType="solid">
        <fgColor theme="4" tint="0.79998168889431442"/>
        <bgColor rgb="FFAFD095"/>
      </patternFill>
    </fill>
    <fill>
      <patternFill patternType="solid">
        <fgColor theme="7" tint="0.79998168889431442"/>
        <bgColor rgb="FFAFD095"/>
      </patternFill>
    </fill>
    <fill>
      <patternFill patternType="solid">
        <fgColor theme="7" tint="0.79998168889431442"/>
        <bgColor indexed="64"/>
      </patternFill>
    </fill>
    <fill>
      <patternFill patternType="solid">
        <fgColor theme="0"/>
        <bgColor theme="0"/>
      </patternFill>
    </fill>
    <fill>
      <patternFill patternType="solid">
        <fgColor theme="0"/>
        <bgColor rgb="FFDEEAF6"/>
      </patternFill>
    </fill>
    <fill>
      <patternFill patternType="solid">
        <fgColor theme="0"/>
        <bgColor indexed="64"/>
      </patternFill>
    </fill>
    <fill>
      <patternFill patternType="solid">
        <fgColor rgb="FFCC00FF"/>
        <bgColor indexed="64"/>
      </patternFill>
    </fill>
    <fill>
      <patternFill patternType="solid">
        <fgColor theme="0" tint="-0.249977111117893"/>
        <bgColor rgb="FFDDDDDD"/>
      </patternFill>
    </fill>
    <fill>
      <patternFill patternType="solid">
        <fgColor rgb="FFCC00FF"/>
        <bgColor rgb="FFFF66FF"/>
      </patternFill>
    </fill>
    <fill>
      <patternFill patternType="solid">
        <fgColor rgb="FFFFFFFF"/>
        <bgColor rgb="FFFFFFFF"/>
      </patternFill>
    </fill>
    <fill>
      <patternFill patternType="solid">
        <fgColor theme="2" tint="-0.14999847407452621"/>
        <bgColor indexed="64"/>
      </patternFill>
    </fill>
  </fills>
  <borders count="44">
    <border>
      <left/>
      <right/>
      <top/>
      <bottom/>
      <diagonal/>
    </border>
    <border>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auto="1"/>
      </right>
      <top style="thin">
        <color auto="1"/>
      </top>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rgb="FF000000"/>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style="medium">
        <color indexed="64"/>
      </left>
      <right/>
      <top style="hair">
        <color rgb="FF000000"/>
      </top>
      <bottom style="hair">
        <color rgb="FF000000"/>
      </bottom>
      <diagonal/>
    </border>
    <border>
      <left/>
      <right style="medium">
        <color indexed="64"/>
      </right>
      <top style="hair">
        <color rgb="FF000000"/>
      </top>
      <bottom style="hair">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11" fillId="0" borderId="3"/>
    <xf numFmtId="43" fontId="15" fillId="0" borderId="0" applyFont="0" applyFill="0" applyBorder="0" applyAlignment="0" applyProtection="0"/>
    <xf numFmtId="0" fontId="11" fillId="0" borderId="3"/>
    <xf numFmtId="43" fontId="11" fillId="0" borderId="3" applyFont="0" applyFill="0" applyBorder="0" applyAlignment="0" applyProtection="0"/>
    <xf numFmtId="0" fontId="11" fillId="0" borderId="3"/>
    <xf numFmtId="0" fontId="18" fillId="0" borderId="3" applyNumberFormat="0" applyFill="0" applyBorder="0" applyAlignment="0" applyProtection="0"/>
  </cellStyleXfs>
  <cellXfs count="235">
    <xf numFmtId="0" fontId="0" fillId="0" borderId="0" xfId="0"/>
    <xf numFmtId="0" fontId="3" fillId="0" borderId="2" xfId="0" applyFont="1" applyBorder="1" applyAlignment="1">
      <alignment horizontal="left" vertical="center" wrapText="1"/>
    </xf>
    <xf numFmtId="17" fontId="3"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xf>
    <xf numFmtId="0" fontId="4" fillId="0" borderId="2" xfId="0" applyFont="1" applyBorder="1" applyAlignment="1">
      <alignment vertical="center" wrapText="1"/>
    </xf>
    <xf numFmtId="0" fontId="6" fillId="3" borderId="4" xfId="0" applyFont="1" applyFill="1" applyBorder="1" applyAlignment="1">
      <alignment horizontal="center" vertical="center" wrapText="1"/>
    </xf>
    <xf numFmtId="0" fontId="4" fillId="0" borderId="0" xfId="0" applyFont="1" applyAlignment="1">
      <alignment horizontal="center" vertical="center"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4" fillId="0" borderId="0" xfId="0" applyFont="1" applyAlignment="1">
      <alignment horizontal="left" vertical="center"/>
    </xf>
    <xf numFmtId="17" fontId="4" fillId="0" borderId="2" xfId="0" applyNumberFormat="1" applyFont="1" applyBorder="1" applyAlignment="1">
      <alignment horizontal="center" vertical="center" wrapText="1"/>
    </xf>
    <xf numFmtId="0" fontId="4" fillId="0" borderId="2" xfId="0" applyFont="1" applyBorder="1" applyAlignment="1">
      <alignment wrapText="1"/>
    </xf>
    <xf numFmtId="0" fontId="5" fillId="0" borderId="0" xfId="0" applyFont="1"/>
    <xf numFmtId="0" fontId="5" fillId="0" borderId="0" xfId="0" applyFont="1" applyAlignment="1">
      <alignment horizontal="left"/>
    </xf>
    <xf numFmtId="0" fontId="4" fillId="0" borderId="5" xfId="0" applyFont="1" applyBorder="1" applyAlignment="1">
      <alignment horizontal="left" vertical="center" wrapText="1"/>
    </xf>
    <xf numFmtId="0" fontId="4" fillId="0" borderId="0" xfId="0" applyFont="1"/>
    <xf numFmtId="0" fontId="8" fillId="0" borderId="0" xfId="0" applyFont="1" applyAlignment="1">
      <alignment vertical="center" wrapText="1"/>
    </xf>
    <xf numFmtId="0" fontId="4" fillId="0" borderId="3" xfId="0" applyFont="1" applyBorder="1" applyAlignment="1">
      <alignment horizontal="left" vertical="center" wrapText="1"/>
    </xf>
    <xf numFmtId="0" fontId="4" fillId="0" borderId="5" xfId="0" applyFont="1" applyBorder="1" applyAlignment="1">
      <alignment vertical="center"/>
    </xf>
    <xf numFmtId="0" fontId="4" fillId="0" borderId="6" xfId="0" applyFont="1" applyBorder="1" applyAlignment="1">
      <alignment wrapText="1"/>
    </xf>
    <xf numFmtId="0" fontId="10" fillId="0" borderId="2" xfId="0" applyFont="1" applyBorder="1" applyAlignment="1">
      <alignment horizontal="left" vertical="center" wrapText="1"/>
    </xf>
    <xf numFmtId="0" fontId="12" fillId="0" borderId="3" xfId="1" applyFont="1"/>
    <xf numFmtId="0" fontId="13" fillId="0" borderId="3" xfId="1" applyFont="1"/>
    <xf numFmtId="0" fontId="14" fillId="0" borderId="3" xfId="1" applyFont="1"/>
    <xf numFmtId="0" fontId="9" fillId="0" borderId="6" xfId="0" applyFont="1" applyBorder="1" applyAlignment="1">
      <alignment horizontal="center" vertical="center" wrapText="1"/>
    </xf>
    <xf numFmtId="0" fontId="20" fillId="0" borderId="3" xfId="0" applyFont="1" applyBorder="1" applyAlignment="1"/>
    <xf numFmtId="0" fontId="20" fillId="0" borderId="3" xfId="0" applyFont="1" applyBorder="1" applyAlignment="1">
      <alignment vertical="center" wrapText="1"/>
    </xf>
    <xf numFmtId="0" fontId="20" fillId="0" borderId="0" xfId="0" applyFont="1" applyAlignment="1"/>
    <xf numFmtId="0" fontId="20" fillId="14" borderId="14" xfId="0" applyFont="1" applyFill="1" applyBorder="1" applyAlignment="1"/>
    <xf numFmtId="0" fontId="20" fillId="14" borderId="3" xfId="0" applyFont="1" applyFill="1" applyBorder="1" applyAlignment="1"/>
    <xf numFmtId="0" fontId="21" fillId="14" borderId="3" xfId="6" applyFont="1" applyFill="1" applyBorder="1" applyAlignment="1"/>
    <xf numFmtId="43" fontId="20" fillId="14" borderId="3" xfId="4" applyNumberFormat="1" applyFont="1" applyFill="1" applyBorder="1" applyAlignment="1"/>
    <xf numFmtId="0" fontId="20" fillId="14" borderId="15" xfId="0" applyFont="1" applyFill="1" applyBorder="1" applyAlignment="1"/>
    <xf numFmtId="0" fontId="20" fillId="14" borderId="14" xfId="0" applyFont="1" applyFill="1" applyBorder="1" applyAlignment="1">
      <alignment horizontal="right"/>
    </xf>
    <xf numFmtId="43" fontId="22" fillId="14" borderId="3" xfId="6" applyNumberFormat="1" applyFont="1" applyFill="1" applyBorder="1" applyAlignment="1"/>
    <xf numFmtId="0" fontId="20" fillId="14" borderId="16" xfId="0" applyFont="1" applyFill="1" applyBorder="1" applyAlignment="1">
      <alignment horizontal="right"/>
    </xf>
    <xf numFmtId="0" fontId="20" fillId="14" borderId="17" xfId="0" applyFont="1" applyFill="1" applyBorder="1" applyAlignment="1"/>
    <xf numFmtId="43" fontId="22" fillId="14" borderId="17" xfId="6" applyNumberFormat="1" applyFont="1" applyFill="1" applyBorder="1" applyAlignment="1"/>
    <xf numFmtId="43" fontId="20" fillId="14" borderId="17" xfId="4" applyNumberFormat="1" applyFont="1" applyFill="1" applyBorder="1" applyAlignment="1"/>
    <xf numFmtId="0" fontId="20" fillId="14" borderId="18" xfId="0" applyFont="1" applyFill="1" applyBorder="1" applyAlignment="1"/>
    <xf numFmtId="0" fontId="20" fillId="0" borderId="17" xfId="0" applyFont="1" applyBorder="1" applyAlignment="1"/>
    <xf numFmtId="0" fontId="20" fillId="0" borderId="17" xfId="0" applyFont="1" applyBorder="1" applyAlignment="1">
      <alignment vertical="center" wrapText="1"/>
    </xf>
    <xf numFmtId="0" fontId="23" fillId="0" borderId="0" xfId="0" applyFont="1" applyAlignment="1">
      <alignment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xf>
    <xf numFmtId="164" fontId="2" fillId="0" borderId="3" xfId="0" applyNumberFormat="1" applyFont="1" applyBorder="1" applyAlignment="1">
      <alignment horizontal="center" vertical="center"/>
    </xf>
    <xf numFmtId="166" fontId="2"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 fillId="0" borderId="26" xfId="0" applyFont="1" applyBorder="1" applyAlignment="1">
      <alignment horizontal="center" vertical="center" wrapText="1"/>
    </xf>
    <xf numFmtId="0" fontId="2" fillId="5" borderId="3" xfId="0" applyFont="1" applyFill="1" applyBorder="1" applyAlignment="1">
      <alignment vertical="center" wrapText="1"/>
    </xf>
    <xf numFmtId="0" fontId="2" fillId="6" borderId="3" xfId="0" applyFont="1" applyFill="1" applyBorder="1" applyAlignment="1">
      <alignment horizontal="left" vertical="center" wrapText="1"/>
    </xf>
    <xf numFmtId="164" fontId="2" fillId="0" borderId="3" xfId="0" applyNumberFormat="1" applyFont="1" applyBorder="1" applyAlignment="1">
      <alignment vertical="center" wrapText="1"/>
    </xf>
    <xf numFmtId="0" fontId="25" fillId="0" borderId="3" xfId="0" applyFont="1" applyBorder="1" applyAlignment="1">
      <alignment vertical="center"/>
    </xf>
    <xf numFmtId="0" fontId="23" fillId="0" borderId="3" xfId="0" applyFont="1" applyBorder="1" applyAlignment="1">
      <alignment vertical="center"/>
    </xf>
    <xf numFmtId="0" fontId="25" fillId="0" borderId="27" xfId="0" applyFont="1" applyBorder="1" applyAlignment="1">
      <alignment horizontal="center" vertical="center" wrapText="1"/>
    </xf>
    <xf numFmtId="0" fontId="25" fillId="0" borderId="6" xfId="0" applyFont="1" applyBorder="1" applyAlignment="1">
      <alignment horizontal="center" vertical="center" wrapText="1"/>
    </xf>
    <xf numFmtId="166" fontId="25" fillId="0" borderId="6" xfId="0" applyNumberFormat="1" applyFont="1" applyBorder="1" applyAlignment="1">
      <alignment horizontal="center" vertical="center" wrapText="1"/>
    </xf>
    <xf numFmtId="0" fontId="27" fillId="0" borderId="3" xfId="0" applyFont="1" applyBorder="1" applyAlignment="1">
      <alignment vertical="center"/>
    </xf>
    <xf numFmtId="0" fontId="27" fillId="0" borderId="0" xfId="0" applyFont="1" applyAlignment="1">
      <alignment vertical="center"/>
    </xf>
    <xf numFmtId="0" fontId="2" fillId="0" borderId="6" xfId="0" applyFont="1" applyBorder="1" applyAlignment="1">
      <alignment horizontal="center" vertical="center" wrapText="1"/>
    </xf>
    <xf numFmtId="0" fontId="28" fillId="0" borderId="6" xfId="0" applyFont="1" applyBorder="1" applyAlignment="1">
      <alignment vertical="center" wrapText="1"/>
    </xf>
    <xf numFmtId="0" fontId="28" fillId="13" borderId="6" xfId="0" applyFont="1" applyFill="1" applyBorder="1" applyAlignment="1">
      <alignment horizontal="left" vertical="center" wrapText="1"/>
    </xf>
    <xf numFmtId="0" fontId="28" fillId="0" borderId="6" xfId="0" applyFont="1" applyBorder="1" applyAlignment="1">
      <alignment horizontal="center" vertical="center" wrapText="1"/>
    </xf>
    <xf numFmtId="0" fontId="28" fillId="0" borderId="6" xfId="0" applyFont="1" applyFill="1" applyBorder="1" applyAlignment="1">
      <alignment horizontal="left" vertical="center" wrapText="1"/>
    </xf>
    <xf numFmtId="0" fontId="28" fillId="0" borderId="6" xfId="0" applyFont="1" applyFill="1" applyBorder="1" applyAlignment="1">
      <alignment vertical="center" wrapText="1"/>
    </xf>
    <xf numFmtId="0" fontId="28" fillId="0" borderId="6" xfId="0" applyFont="1" applyFill="1" applyBorder="1" applyAlignment="1">
      <alignment horizontal="center" vertical="center" wrapText="1"/>
    </xf>
    <xf numFmtId="177" fontId="28" fillId="0" borderId="6" xfId="0" applyNumberFormat="1" applyFont="1" applyFill="1" applyBorder="1" applyAlignment="1">
      <alignment vertical="center" wrapText="1"/>
    </xf>
    <xf numFmtId="168" fontId="28" fillId="0" borderId="6" xfId="0" applyNumberFormat="1" applyFont="1" applyFill="1" applyBorder="1" applyAlignment="1">
      <alignment vertical="center" wrapText="1"/>
    </xf>
    <xf numFmtId="0" fontId="28" fillId="13" borderId="6" xfId="0" applyFont="1" applyFill="1" applyBorder="1" applyAlignment="1">
      <alignment vertical="center" wrapText="1"/>
    </xf>
    <xf numFmtId="177" fontId="28" fillId="13" borderId="6" xfId="0" applyNumberFormat="1" applyFont="1" applyFill="1" applyBorder="1" applyAlignment="1">
      <alignment vertical="center" wrapText="1"/>
    </xf>
    <xf numFmtId="177" fontId="28" fillId="13" borderId="6" xfId="0" applyNumberFormat="1" applyFont="1" applyFill="1" applyBorder="1" applyAlignment="1">
      <alignment horizontal="right" vertical="center" wrapText="1"/>
    </xf>
    <xf numFmtId="0" fontId="25" fillId="0" borderId="6" xfId="0" applyFont="1" applyBorder="1" applyAlignment="1">
      <alignment vertical="center" wrapText="1"/>
    </xf>
    <xf numFmtId="0" fontId="25" fillId="0" borderId="6" xfId="0" applyFont="1" applyBorder="1" applyAlignment="1">
      <alignment horizontal="left" vertical="center" wrapText="1"/>
    </xf>
    <xf numFmtId="164" fontId="25" fillId="0" borderId="6" xfId="0" applyNumberFormat="1" applyFont="1" applyBorder="1" applyAlignment="1">
      <alignment vertical="center" wrapText="1"/>
    </xf>
    <xf numFmtId="164" fontId="25" fillId="0" borderId="6" xfId="0" applyNumberFormat="1" applyFont="1" applyFill="1" applyBorder="1" applyAlignment="1">
      <alignment vertical="center" wrapText="1"/>
    </xf>
    <xf numFmtId="0" fontId="25" fillId="0" borderId="28" xfId="0" applyFont="1" applyFill="1" applyBorder="1" applyAlignment="1">
      <alignment horizontal="center" vertical="center" wrapText="1"/>
    </xf>
    <xf numFmtId="43" fontId="25" fillId="0" borderId="6" xfId="2" applyFont="1" applyFill="1" applyBorder="1" applyAlignment="1">
      <alignment vertical="center" wrapText="1"/>
    </xf>
    <xf numFmtId="0" fontId="25" fillId="0" borderId="28" xfId="0" applyFont="1" applyBorder="1" applyAlignment="1">
      <alignment horizontal="center" vertical="center" wrapText="1"/>
    </xf>
    <xf numFmtId="164" fontId="2" fillId="0" borderId="6" xfId="0" applyNumberFormat="1" applyFont="1" applyBorder="1" applyAlignment="1">
      <alignment vertical="center" wrapText="1"/>
    </xf>
    <xf numFmtId="164" fontId="2" fillId="0" borderId="6" xfId="0" applyNumberFormat="1" applyFont="1" applyFill="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5" fillId="0" borderId="6" xfId="0" applyFont="1" applyFill="1" applyBorder="1" applyAlignment="1">
      <alignment horizontal="center" vertical="center" wrapText="1"/>
    </xf>
    <xf numFmtId="0" fontId="20" fillId="0" borderId="6" xfId="0" applyFont="1" applyBorder="1" applyAlignment="1">
      <alignment horizontal="center" vertical="center" wrapText="1"/>
    </xf>
    <xf numFmtId="43" fontId="25" fillId="0" borderId="6" xfId="4" applyFont="1" applyFill="1" applyBorder="1" applyAlignment="1">
      <alignment vertical="center" wrapText="1"/>
    </xf>
    <xf numFmtId="170" fontId="25" fillId="0" borderId="6" xfId="0" applyNumberFormat="1" applyFont="1" applyBorder="1" applyAlignment="1">
      <alignment horizontal="center" vertical="center" wrapText="1"/>
    </xf>
    <xf numFmtId="164" fontId="2" fillId="8" borderId="6" xfId="0" applyNumberFormat="1" applyFont="1" applyFill="1" applyBorder="1" applyAlignment="1">
      <alignment vertical="center" wrapText="1"/>
    </xf>
    <xf numFmtId="16" fontId="25" fillId="0" borderId="28" xfId="0" applyNumberFormat="1" applyFont="1" applyBorder="1" applyAlignment="1">
      <alignment horizontal="center" vertical="center" wrapText="1"/>
    </xf>
    <xf numFmtId="0" fontId="25" fillId="0" borderId="27" xfId="0" applyFont="1" applyFill="1" applyBorder="1" applyAlignment="1">
      <alignment horizontal="center" vertical="center" wrapText="1"/>
    </xf>
    <xf numFmtId="0" fontId="25" fillId="0" borderId="6" xfId="0" applyFont="1" applyFill="1" applyBorder="1" applyAlignment="1">
      <alignment vertical="center" wrapText="1"/>
    </xf>
    <xf numFmtId="3" fontId="2"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66" fontId="25" fillId="0" borderId="6" xfId="0" applyNumberFormat="1" applyFont="1" applyFill="1" applyBorder="1" applyAlignment="1">
      <alignment horizontal="center" vertical="center" wrapText="1"/>
    </xf>
    <xf numFmtId="43" fontId="25" fillId="9" borderId="6" xfId="4" applyFont="1" applyFill="1" applyBorder="1" applyAlignment="1">
      <alignment vertical="center" wrapText="1"/>
    </xf>
    <xf numFmtId="0" fontId="25" fillId="0" borderId="6" xfId="0" applyFont="1" applyBorder="1" applyAlignment="1" applyProtection="1">
      <alignment horizontal="center" vertical="center" wrapText="1"/>
    </xf>
    <xf numFmtId="3" fontId="25" fillId="0" borderId="6" xfId="0" applyNumberFormat="1" applyFont="1" applyBorder="1" applyAlignment="1">
      <alignment horizontal="center" vertical="center" wrapText="1"/>
    </xf>
    <xf numFmtId="164" fontId="25" fillId="0" borderId="6" xfId="0" applyNumberFormat="1" applyFont="1" applyBorder="1" applyAlignment="1">
      <alignment horizontal="center" vertical="center" wrapText="1"/>
    </xf>
    <xf numFmtId="164" fontId="25" fillId="0" borderId="6" xfId="0" applyNumberFormat="1" applyFont="1" applyFill="1" applyBorder="1" applyAlignment="1">
      <alignment horizontal="center" vertical="center" wrapText="1"/>
    </xf>
    <xf numFmtId="0" fontId="25" fillId="0" borderId="0" xfId="0" applyFont="1" applyAlignment="1">
      <alignment vertical="center"/>
    </xf>
    <xf numFmtId="169" fontId="25" fillId="0" borderId="6" xfId="0" applyNumberFormat="1" applyFont="1" applyBorder="1" applyAlignment="1">
      <alignment vertical="center" wrapText="1"/>
    </xf>
    <xf numFmtId="169" fontId="25" fillId="0" borderId="6" xfId="0" applyNumberFormat="1" applyFont="1" applyFill="1" applyBorder="1" applyAlignment="1">
      <alignment vertical="center" wrapText="1"/>
    </xf>
    <xf numFmtId="165" fontId="25" fillId="0" borderId="6" xfId="0" applyNumberFormat="1" applyFont="1" applyBorder="1" applyAlignment="1">
      <alignment horizontal="center" vertical="center" wrapText="1"/>
    </xf>
    <xf numFmtId="165" fontId="25" fillId="0" borderId="6" xfId="0" applyNumberFormat="1" applyFont="1" applyFill="1" applyBorder="1" applyAlignment="1">
      <alignment horizontal="center" vertical="center" wrapText="1"/>
    </xf>
    <xf numFmtId="168" fontId="25" fillId="0" borderId="6" xfId="0" applyNumberFormat="1" applyFont="1" applyBorder="1" applyAlignment="1">
      <alignment vertical="center" wrapText="1"/>
    </xf>
    <xf numFmtId="1" fontId="25" fillId="0" borderId="27"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6"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horizontal="left" vertical="center" wrapText="1"/>
    </xf>
    <xf numFmtId="0" fontId="25" fillId="0" borderId="6" xfId="0" applyFont="1" applyBorder="1" applyAlignment="1">
      <alignment horizontal="center" vertical="center"/>
    </xf>
    <xf numFmtId="43" fontId="25" fillId="0" borderId="6" xfId="4" applyFont="1" applyFill="1" applyBorder="1" applyAlignment="1">
      <alignment horizontal="center" vertical="center"/>
    </xf>
    <xf numFmtId="177" fontId="28" fillId="0" borderId="6" xfId="0" applyNumberFormat="1" applyFont="1" applyBorder="1" applyAlignment="1">
      <alignment vertical="center" wrapText="1"/>
    </xf>
    <xf numFmtId="177" fontId="28" fillId="7" borderId="6" xfId="0" applyNumberFormat="1" applyFont="1" applyFill="1" applyBorder="1" applyAlignment="1">
      <alignment vertical="center" wrapText="1"/>
    </xf>
    <xf numFmtId="177" fontId="2" fillId="0" borderId="6" xfId="0" applyNumberFormat="1" applyFont="1" applyBorder="1" applyAlignment="1">
      <alignment vertical="center" wrapText="1"/>
    </xf>
    <xf numFmtId="0" fontId="2" fillId="7" borderId="6" xfId="0" applyFont="1" applyFill="1" applyBorder="1" applyAlignment="1">
      <alignment horizontal="left" vertical="center" wrapText="1"/>
    </xf>
    <xf numFmtId="0" fontId="23" fillId="0" borderId="6" xfId="0" applyFont="1" applyBorder="1" applyAlignment="1">
      <alignment vertical="center"/>
    </xf>
    <xf numFmtId="3" fontId="2" fillId="0" borderId="6"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0" fillId="0" borderId="19" xfId="0" applyFont="1" applyBorder="1" applyAlignment="1"/>
    <xf numFmtId="0" fontId="20" fillId="0" borderId="20" xfId="0" applyFont="1" applyBorder="1" applyAlignment="1"/>
    <xf numFmtId="0" fontId="23" fillId="0" borderId="0" xfId="0" applyFont="1" applyAlignment="1">
      <alignment horizontal="center" vertical="center"/>
    </xf>
    <xf numFmtId="0" fontId="23" fillId="5" borderId="0" xfId="0" applyFont="1" applyFill="1" applyAlignment="1">
      <alignment vertical="center"/>
    </xf>
    <xf numFmtId="0" fontId="20" fillId="0" borderId="0" xfId="0" applyFont="1" applyAlignment="1">
      <alignment vertical="center"/>
    </xf>
    <xf numFmtId="0" fontId="23" fillId="6" borderId="0" xfId="0" applyFont="1" applyFill="1" applyAlignment="1">
      <alignment horizontal="left" vertical="center"/>
    </xf>
    <xf numFmtId="0" fontId="20" fillId="14" borderId="11" xfId="0" applyFont="1" applyFill="1" applyBorder="1" applyAlignment="1"/>
    <xf numFmtId="0" fontId="20" fillId="14" borderId="13" xfId="0" applyFont="1" applyFill="1" applyBorder="1" applyAlignment="1"/>
    <xf numFmtId="0" fontId="21" fillId="14" borderId="13" xfId="6" applyFont="1" applyFill="1" applyBorder="1" applyAlignment="1"/>
    <xf numFmtId="43" fontId="20" fillId="14" borderId="13" xfId="4" applyNumberFormat="1" applyFont="1" applyFill="1" applyBorder="1" applyAlignment="1"/>
    <xf numFmtId="0" fontId="20" fillId="14" borderId="12" xfId="0" applyFont="1" applyFill="1" applyBorder="1" applyAlignment="1"/>
    <xf numFmtId="43" fontId="25" fillId="0" borderId="6" xfId="2" applyFont="1" applyFill="1" applyBorder="1" applyAlignment="1" applyProtection="1">
      <alignment vertical="center" wrapText="1"/>
    </xf>
    <xf numFmtId="177" fontId="25" fillId="0" borderId="6" xfId="0" applyNumberFormat="1" applyFont="1" applyBorder="1" applyAlignment="1">
      <alignment vertical="center" wrapText="1"/>
    </xf>
    <xf numFmtId="177" fontId="25" fillId="0" borderId="6" xfId="0" applyNumberFormat="1" applyFont="1" applyFill="1" applyBorder="1" applyAlignment="1">
      <alignment vertical="center" wrapText="1"/>
    </xf>
    <xf numFmtId="177" fontId="25" fillId="0" borderId="6" xfId="0" applyNumberFormat="1" applyFont="1" applyFill="1" applyBorder="1" applyAlignment="1">
      <alignment horizontal="right" vertical="center" wrapText="1"/>
    </xf>
    <xf numFmtId="0" fontId="25" fillId="0" borderId="6" xfId="0" applyFont="1" applyBorder="1" applyAlignment="1" applyProtection="1">
      <alignment horizontal="left" vertical="center" wrapText="1"/>
    </xf>
    <xf numFmtId="0" fontId="25" fillId="0" borderId="6" xfId="0" applyFont="1" applyBorder="1" applyAlignment="1" applyProtection="1">
      <alignment vertical="center" wrapText="1"/>
    </xf>
    <xf numFmtId="43" fontId="25" fillId="0" borderId="6" xfId="2" applyFont="1" applyBorder="1" applyAlignment="1" applyProtection="1">
      <alignment vertical="center" wrapText="1"/>
    </xf>
    <xf numFmtId="0" fontId="25" fillId="0" borderId="28" xfId="0" applyFont="1" applyBorder="1" applyAlignment="1" applyProtection="1">
      <alignment horizontal="center" vertical="center" wrapText="1"/>
    </xf>
    <xf numFmtId="4" fontId="25" fillId="0" borderId="6" xfId="0" applyNumberFormat="1" applyFont="1" applyBorder="1" applyAlignment="1" applyProtection="1">
      <alignment vertical="center" wrapText="1"/>
    </xf>
    <xf numFmtId="168" fontId="25" fillId="0" borderId="6" xfId="0" applyNumberFormat="1" applyFont="1" applyBorder="1" applyAlignment="1" applyProtection="1">
      <alignment vertical="center" wrapText="1"/>
    </xf>
    <xf numFmtId="0" fontId="25" fillId="0" borderId="6" xfId="0" applyFont="1" applyFill="1" applyBorder="1" applyAlignment="1" applyProtection="1">
      <alignment horizontal="left" vertical="center" wrapText="1"/>
    </xf>
    <xf numFmtId="0" fontId="25" fillId="0" borderId="6" xfId="0" applyFont="1" applyFill="1" applyBorder="1" applyAlignment="1" applyProtection="1">
      <alignment vertical="center" wrapText="1"/>
    </xf>
    <xf numFmtId="3" fontId="25" fillId="0" borderId="6" xfId="0" applyNumberFormat="1" applyFont="1" applyFill="1" applyBorder="1" applyAlignment="1" applyProtection="1">
      <alignment horizontal="center" vertical="center" wrapText="1"/>
    </xf>
    <xf numFmtId="0" fontId="25" fillId="0" borderId="6" xfId="0" applyFont="1" applyFill="1" applyBorder="1" applyAlignment="1" applyProtection="1">
      <alignment horizontal="center" vertical="center" wrapText="1"/>
    </xf>
    <xf numFmtId="177" fontId="25" fillId="0" borderId="6" xfId="0" applyNumberFormat="1" applyFont="1" applyFill="1" applyBorder="1" applyAlignment="1" applyProtection="1">
      <alignment horizontal="center" vertical="center" wrapText="1"/>
    </xf>
    <xf numFmtId="168" fontId="25" fillId="0" borderId="6" xfId="0" applyNumberFormat="1" applyFont="1" applyFill="1" applyBorder="1" applyAlignment="1">
      <alignment vertical="center" wrapText="1"/>
    </xf>
    <xf numFmtId="0" fontId="28" fillId="0" borderId="6" xfId="0" applyFont="1" applyBorder="1" applyAlignment="1" applyProtection="1">
      <alignment horizontal="left" vertical="center" wrapText="1"/>
    </xf>
    <xf numFmtId="0" fontId="28" fillId="0" borderId="6" xfId="0" applyFont="1" applyBorder="1" applyAlignment="1" applyProtection="1">
      <alignment vertical="center" wrapText="1"/>
    </xf>
    <xf numFmtId="177" fontId="2" fillId="0" borderId="6" xfId="0" applyNumberFormat="1" applyFont="1" applyFill="1" applyBorder="1" applyAlignment="1">
      <alignment horizontal="center" vertical="center" wrapText="1"/>
    </xf>
    <xf numFmtId="177" fontId="2" fillId="0" borderId="6" xfId="0" applyNumberFormat="1" applyFont="1" applyFill="1" applyBorder="1" applyAlignment="1">
      <alignment vertical="center" wrapText="1"/>
    </xf>
    <xf numFmtId="0" fontId="25" fillId="0" borderId="29"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9"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6" fillId="0" borderId="29" xfId="0" applyFont="1" applyBorder="1" applyAlignment="1" applyProtection="1">
      <alignment horizontal="center" vertical="center" wrapText="1"/>
    </xf>
    <xf numFmtId="1" fontId="2" fillId="0" borderId="29" xfId="0" applyNumberFormat="1" applyFont="1" applyBorder="1" applyAlignment="1">
      <alignment horizontal="center" vertical="center" wrapText="1"/>
    </xf>
    <xf numFmtId="1" fontId="25" fillId="0" borderId="29" xfId="0" applyNumberFormat="1" applyFont="1" applyBorder="1" applyAlignment="1">
      <alignment horizontal="center" vertical="center" wrapText="1"/>
    </xf>
    <xf numFmtId="176" fontId="2" fillId="0" borderId="29" xfId="0" quotePrefix="1" applyNumberFormat="1" applyFont="1" applyBorder="1" applyAlignment="1">
      <alignment horizontal="center" vertical="center" wrapText="1"/>
    </xf>
    <xf numFmtId="0" fontId="25" fillId="0" borderId="27" xfId="0" applyFont="1" applyBorder="1" applyAlignment="1" applyProtection="1">
      <alignment horizontal="center" vertical="center" wrapText="1"/>
    </xf>
    <xf numFmtId="175" fontId="25" fillId="0" borderId="28" xfId="0" applyNumberFormat="1" applyFont="1" applyFill="1" applyBorder="1" applyAlignment="1">
      <alignment horizontal="center" vertical="center" wrapText="1"/>
    </xf>
    <xf numFmtId="0" fontId="25" fillId="0" borderId="3" xfId="0" applyFont="1" applyBorder="1" applyAlignment="1">
      <alignment horizontal="center"/>
    </xf>
    <xf numFmtId="0" fontId="25" fillId="0" borderId="17" xfId="0" applyFont="1" applyBorder="1" applyAlignment="1">
      <alignment horizontal="center"/>
    </xf>
    <xf numFmtId="0" fontId="27" fillId="0" borderId="0" xfId="0" applyFont="1" applyAlignment="1">
      <alignment horizontal="center" vertical="center"/>
    </xf>
    <xf numFmtId="0" fontId="2" fillId="0" borderId="20" xfId="0" applyFont="1" applyBorder="1" applyAlignment="1">
      <alignment horizontal="left" vertical="center"/>
    </xf>
    <xf numFmtId="0" fontId="2" fillId="0" borderId="17" xfId="0" applyFont="1" applyBorder="1" applyAlignment="1">
      <alignment horizontal="center" vertical="center"/>
    </xf>
    <xf numFmtId="164" fontId="2" fillId="0" borderId="17" xfId="0" applyNumberFormat="1" applyFont="1" applyBorder="1" applyAlignment="1">
      <alignment horizontal="center" vertical="center"/>
    </xf>
    <xf numFmtId="166" fontId="2" fillId="0" borderId="17" xfId="0" applyNumberFormat="1" applyFont="1" applyBorder="1" applyAlignment="1">
      <alignment horizontal="center" vertical="center"/>
    </xf>
    <xf numFmtId="0" fontId="2" fillId="0" borderId="1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2" xfId="0" applyFont="1" applyBorder="1" applyAlignment="1">
      <alignment horizontal="left" vertical="center" wrapText="1"/>
    </xf>
    <xf numFmtId="0" fontId="2" fillId="0" borderId="32" xfId="0" applyFont="1" applyBorder="1" applyAlignment="1">
      <alignment vertical="center" wrapText="1"/>
    </xf>
    <xf numFmtId="3" fontId="2" fillId="0" borderId="32" xfId="0" applyNumberFormat="1" applyFont="1" applyBorder="1" applyAlignment="1">
      <alignment horizontal="center" vertical="center" wrapText="1"/>
    </xf>
    <xf numFmtId="164" fontId="2" fillId="0" borderId="32" xfId="0" applyNumberFormat="1" applyFont="1" applyBorder="1" applyAlignment="1">
      <alignment horizontal="center" vertical="center" wrapText="1"/>
    </xf>
    <xf numFmtId="164" fontId="2" fillId="0" borderId="32" xfId="0" applyNumberFormat="1" applyFont="1" applyFill="1" applyBorder="1" applyAlignment="1">
      <alignment horizontal="center" vertical="center" wrapText="1"/>
    </xf>
    <xf numFmtId="166" fontId="25" fillId="0" borderId="32" xfId="0" applyNumberFormat="1" applyFont="1" applyBorder="1" applyAlignment="1">
      <alignment horizontal="center" vertical="center" wrapText="1"/>
    </xf>
    <xf numFmtId="0" fontId="25" fillId="0" borderId="31" xfId="0" applyFont="1" applyBorder="1" applyAlignment="1">
      <alignment horizontal="center" vertical="center" wrapText="1"/>
    </xf>
    <xf numFmtId="0" fontId="2" fillId="0" borderId="20" xfId="0" applyFont="1" applyBorder="1" applyAlignment="1">
      <alignment horizontal="center" vertical="center"/>
    </xf>
    <xf numFmtId="0" fontId="2" fillId="0" borderId="17" xfId="0" applyFont="1" applyBorder="1" applyAlignment="1">
      <alignment vertical="center"/>
    </xf>
    <xf numFmtId="0" fontId="25" fillId="0" borderId="17" xfId="0" applyFont="1" applyBorder="1" applyAlignment="1">
      <alignment horizontal="center" vertical="center"/>
    </xf>
    <xf numFmtId="0" fontId="25" fillId="0" borderId="2" xfId="0" applyFont="1" applyBorder="1" applyAlignment="1">
      <alignment horizontal="center" vertical="center" wrapText="1"/>
    </xf>
    <xf numFmtId="43" fontId="25" fillId="0" borderId="7" xfId="4" applyFont="1" applyFill="1" applyBorder="1" applyAlignment="1" applyProtection="1">
      <alignment vertical="center" wrapText="1"/>
    </xf>
    <xf numFmtId="0" fontId="2" fillId="0" borderId="28" xfId="0" applyFont="1" applyBorder="1" applyAlignment="1">
      <alignment horizontal="center" vertical="center" wrapText="1"/>
    </xf>
    <xf numFmtId="0" fontId="25" fillId="0" borderId="37" xfId="0" applyFont="1" applyBorder="1" applyAlignment="1">
      <alignment horizontal="center" vertical="center" wrapText="1"/>
    </xf>
    <xf numFmtId="0" fontId="9" fillId="0" borderId="27" xfId="0" applyFont="1" applyBorder="1" applyAlignment="1">
      <alignment horizontal="center" vertical="center" wrapText="1"/>
    </xf>
    <xf numFmtId="0" fontId="25"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5" fillId="0" borderId="39" xfId="0" applyFont="1" applyBorder="1" applyAlignment="1">
      <alignment vertical="center" wrapText="1"/>
    </xf>
    <xf numFmtId="0" fontId="2" fillId="0" borderId="39" xfId="0" applyFont="1" applyBorder="1" applyAlignment="1">
      <alignment vertical="center" wrapText="1"/>
    </xf>
    <xf numFmtId="164" fontId="2" fillId="0" borderId="39" xfId="0" applyNumberFormat="1" applyFont="1" applyBorder="1" applyAlignment="1">
      <alignment horizontal="center" vertical="center" wrapText="1"/>
    </xf>
    <xf numFmtId="166" fontId="25" fillId="0" borderId="39" xfId="0" applyNumberFormat="1" applyFont="1" applyBorder="1" applyAlignment="1">
      <alignment horizontal="center" vertical="center" wrapText="1"/>
    </xf>
    <xf numFmtId="0" fontId="25" fillId="0" borderId="39" xfId="0" applyFont="1" applyBorder="1" applyAlignment="1">
      <alignment horizontal="center" vertical="center" wrapText="1"/>
    </xf>
    <xf numFmtId="0" fontId="25" fillId="0" borderId="40" xfId="0" applyFont="1" applyBorder="1" applyAlignment="1">
      <alignment horizontal="center" vertical="center" wrapText="1"/>
    </xf>
    <xf numFmtId="0" fontId="25" fillId="12" borderId="34"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0" xfId="0" applyFont="1" applyFill="1" applyBorder="1" applyAlignment="1">
      <alignment horizontal="left" vertical="center" wrapText="1"/>
    </xf>
    <xf numFmtId="164" fontId="2" fillId="12" borderId="10" xfId="0" applyNumberFormat="1" applyFont="1" applyFill="1" applyBorder="1" applyAlignment="1">
      <alignment horizontal="center" vertical="center" wrapText="1"/>
    </xf>
    <xf numFmtId="166" fontId="2" fillId="12" borderId="10" xfId="0" applyNumberFormat="1" applyFont="1" applyFill="1" applyBorder="1" applyAlignment="1">
      <alignment horizontal="center" vertical="center" wrapText="1"/>
    </xf>
    <xf numFmtId="0" fontId="25" fillId="10" borderId="10"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5" fillId="12" borderId="10" xfId="0" applyFont="1" applyFill="1" applyBorder="1" applyAlignment="1">
      <alignment horizontal="center" vertical="center" wrapText="1"/>
    </xf>
    <xf numFmtId="0" fontId="25" fillId="12" borderId="35"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165" fontId="1" fillId="2" borderId="42" xfId="0" applyNumberFormat="1" applyFont="1" applyFill="1" applyBorder="1" applyAlignment="1">
      <alignment horizontal="center" vertical="center" wrapText="1"/>
    </xf>
    <xf numFmtId="0" fontId="1" fillId="11" borderId="42"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0" fontId="2" fillId="12" borderId="33"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4" borderId="21" xfId="0" applyFont="1" applyFill="1" applyBorder="1" applyAlignment="1">
      <alignment vertical="center"/>
    </xf>
    <xf numFmtId="0" fontId="1" fillId="4" borderId="24" xfId="0" applyFont="1" applyFill="1" applyBorder="1" applyAlignment="1">
      <alignment vertical="center"/>
    </xf>
    <xf numFmtId="0" fontId="1" fillId="0" borderId="19" xfId="0" applyFont="1" applyBorder="1" applyAlignment="1">
      <alignment horizontal="center" vertical="center" wrapText="1"/>
    </xf>
    <xf numFmtId="0" fontId="2" fillId="0" borderId="19" xfId="0" applyFont="1" applyBorder="1" applyAlignment="1">
      <alignment horizontal="left" vertical="center"/>
    </xf>
    <xf numFmtId="0" fontId="9" fillId="0" borderId="39" xfId="0" applyFont="1" applyBorder="1" applyAlignment="1">
      <alignment horizontal="center" vertical="center" wrapText="1"/>
    </xf>
    <xf numFmtId="0" fontId="25" fillId="0" borderId="3" xfId="0" applyFont="1" applyBorder="1" applyAlignment="1">
      <alignment horizontal="center" vertical="center"/>
    </xf>
    <xf numFmtId="0" fontId="27" fillId="0" borderId="3" xfId="0" applyFont="1" applyBorder="1" applyAlignment="1">
      <alignment horizontal="center" vertical="center"/>
    </xf>
    <xf numFmtId="0" fontId="2" fillId="0" borderId="3" xfId="0" applyFont="1" applyBorder="1" applyAlignment="1">
      <alignment vertical="center"/>
    </xf>
    <xf numFmtId="0" fontId="2" fillId="0" borderId="8" xfId="0" applyFont="1" applyBorder="1" applyAlignment="1">
      <alignment horizontal="center" vertical="center" wrapText="1"/>
    </xf>
    <xf numFmtId="0" fontId="24" fillId="0" borderId="9" xfId="0" applyFont="1" applyBorder="1" applyAlignment="1">
      <alignment vertical="center"/>
    </xf>
    <xf numFmtId="166" fontId="2" fillId="0" borderId="8" xfId="0" applyNumberFormat="1" applyFont="1" applyBorder="1" applyAlignment="1">
      <alignment horizontal="center" vertical="center" wrapText="1"/>
    </xf>
    <xf numFmtId="0" fontId="25" fillId="0" borderId="9" xfId="0" applyFont="1" applyBorder="1" applyAlignment="1">
      <alignment vertical="center"/>
    </xf>
    <xf numFmtId="0" fontId="1" fillId="4" borderId="21"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5" xfId="0" applyFont="1" applyFill="1" applyBorder="1" applyAlignment="1">
      <alignment horizontal="center" vertical="center"/>
    </xf>
  </cellXfs>
  <cellStyles count="7">
    <cellStyle name="Hiperlink" xfId="6" builtinId="8"/>
    <cellStyle name="Normal" xfId="0" builtinId="0"/>
    <cellStyle name="Normal 2" xfId="1"/>
    <cellStyle name="Normal 2 2" xfId="5"/>
    <cellStyle name="Normal 3" xfId="3"/>
    <cellStyle name="Vírgula" xfId="2" builtinId="3"/>
    <cellStyle name="Vírgula 2" xfId="4"/>
  </cellStyles>
  <dxfs count="360">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theme="0"/>
          <bgColor theme="0"/>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bgColor rgb="FF9999FF"/>
        </patternFill>
      </fill>
    </dxf>
    <dxf>
      <fill>
        <patternFill>
          <bgColor rgb="FFFFFFFF"/>
        </patternFill>
      </fill>
    </dxf>
    <dxf>
      <fill>
        <patternFill>
          <bgColor rgb="FFFF5050"/>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A8D08D"/>
        </patternFill>
      </fill>
    </dxf>
    <dxf>
      <font>
        <b/>
        <color rgb="FFFF0000"/>
      </font>
      <fill>
        <patternFill>
          <bgColor rgb="FFFFFFFF"/>
        </patternFill>
      </fill>
    </dxf>
    <dxf>
      <fill>
        <patternFill>
          <bgColor rgb="FFA8D08D"/>
        </patternFill>
      </fill>
    </dxf>
    <dxf>
      <fill>
        <patternFill>
          <bgColor rgb="FFFF5050"/>
        </patternFill>
      </fill>
    </dxf>
    <dxf>
      <fill>
        <patternFill>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9D18E"/>
        </patternFill>
      </fill>
    </dxf>
    <dxf>
      <fill>
        <patternFill>
          <bgColor rgb="FFFFC000"/>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bgColor rgb="FF9999FF"/>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s>
  <tableStyles count="1" defaultTableStyle="TableStyleMedium2" defaultPivotStyle="PivotStyleLight16">
    <tableStyle name="Invisible" pivot="0" table="0" count="0"/>
  </tableStyles>
  <colors>
    <mruColors>
      <color rgb="FFCC00FF"/>
      <color rgb="FF99CCFF"/>
      <color rgb="FF66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ives%20compartilhados/SENG/ADMINISTRATIVO/ORCAMENTO/PCA%202025/PCA_2025_v%207.1%20sem%20DLs%20e%20ILs%20peq%20valo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rives%20compartilhados\DADM\PCA\PCA%202026\Versao%20final%20PCA26\Entregues%20areas%20v-final\PCA_2026_versao%20final%20S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 2025 atualização"/>
      <sheetName val="Página1"/>
      <sheetName val="Listas_Suspensa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Suspensas"/>
      <sheetName val="Cópia anterior"/>
      <sheetName val="PCA 2026 v. final"/>
      <sheetName val="Prioridade"/>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trt3.jus.br/intranet/tec-informacao/planejamento-de-tic/plano-de-contratacao-de-solucoes-de-tic-pcstic" TargetMode="External"/><Relationship Id="rId2" Type="http://schemas.openxmlformats.org/officeDocument/2006/relationships/hyperlink" Target="https://portal.trt3.jus.br/escola/artigos/plano-anual-de-capacitacao" TargetMode="External"/><Relationship Id="rId1" Type="http://schemas.openxmlformats.org/officeDocument/2006/relationships/hyperlink" Target="https://portal.trt3.jus.br/intranet/tec-informacao/planejamento-de-tic/plano-de-contratacao-de-solucoes-de-tic-pcstic" TargetMode="External"/><Relationship Id="rId5" Type="http://schemas.openxmlformats.org/officeDocument/2006/relationships/printerSettings" Target="../printerSettings/printerSettings1.bin"/><Relationship Id="rId4" Type="http://schemas.openxmlformats.org/officeDocument/2006/relationships/hyperlink" Target="https://portal.trt3.jus.br/escola/artigos/plano-anual-de-capacitaca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NJ257"/>
  <sheetViews>
    <sheetView showGridLines="0" tabSelected="1" topLeftCell="B1" zoomScale="60" zoomScaleNormal="60" workbookViewId="0">
      <pane ySplit="9" topLeftCell="A10" activePane="bottomLeft" state="frozen"/>
      <selection activeCell="B1" sqref="B1"/>
      <selection pane="bottomLeft" activeCell="B1" sqref="B1:Q1"/>
    </sheetView>
  </sheetViews>
  <sheetFormatPr defaultColWidth="12.59765625" defaultRowHeight="15" customHeight="1"/>
  <cols>
    <col min="1" max="1" width="30.09765625" style="45" hidden="1" customWidth="1"/>
    <col min="2" max="2" width="11.5" style="45" customWidth="1"/>
    <col min="3" max="3" width="15.5" style="45" customWidth="1"/>
    <col min="4" max="4" width="35.8984375" style="129" customWidth="1"/>
    <col min="5" max="5" width="39.19921875" style="127" customWidth="1"/>
    <col min="6" max="6" width="14.09765625" style="45" customWidth="1"/>
    <col min="7" max="7" width="15.69921875" style="126" customWidth="1"/>
    <col min="8" max="8" width="19.19921875" style="45" customWidth="1"/>
    <col min="9" max="9" width="18.19921875" style="45" customWidth="1"/>
    <col min="10" max="10" width="11.59765625" style="126" customWidth="1"/>
    <col min="11" max="11" width="11.59765625" style="45" customWidth="1"/>
    <col min="12" max="12" width="13.3984375" style="45" customWidth="1"/>
    <col min="13" max="14" width="15.3984375" style="128" customWidth="1"/>
    <col min="15" max="15" width="15.09765625" style="128" customWidth="1"/>
    <col min="16" max="16" width="17.8984375" style="167" customWidth="1"/>
    <col min="17" max="17" width="14.09765625" style="223" customWidth="1"/>
    <col min="18" max="374" width="12.59765625" style="59"/>
    <col min="375" max="16384" width="12.59765625" style="45"/>
  </cols>
  <sheetData>
    <row r="1" spans="1:374" ht="21.75" customHeight="1">
      <c r="A1" s="217"/>
      <c r="B1" s="229" t="s">
        <v>828</v>
      </c>
      <c r="C1" s="230"/>
      <c r="D1" s="230"/>
      <c r="E1" s="230"/>
      <c r="F1" s="230"/>
      <c r="G1" s="230"/>
      <c r="H1" s="230"/>
      <c r="I1" s="230"/>
      <c r="J1" s="230"/>
      <c r="K1" s="230"/>
      <c r="L1" s="230"/>
      <c r="M1" s="230"/>
      <c r="N1" s="230"/>
      <c r="O1" s="230"/>
      <c r="P1" s="230"/>
      <c r="Q1" s="231"/>
    </row>
    <row r="2" spans="1:374" ht="6.6" customHeight="1">
      <c r="A2" s="46"/>
      <c r="B2" s="46"/>
      <c r="C2" s="48"/>
      <c r="D2" s="47"/>
      <c r="E2" s="47"/>
      <c r="F2" s="47"/>
      <c r="G2" s="47"/>
      <c r="H2" s="50"/>
      <c r="I2" s="50"/>
      <c r="J2" s="47"/>
      <c r="K2" s="51"/>
      <c r="L2" s="51"/>
      <c r="M2" s="47"/>
      <c r="N2" s="47"/>
      <c r="O2" s="47"/>
      <c r="P2" s="123"/>
      <c r="Q2" s="222"/>
    </row>
    <row r="3" spans="1:374" ht="21.75" customHeight="1">
      <c r="A3" s="218"/>
      <c r="B3" s="232" t="s">
        <v>614</v>
      </c>
      <c r="C3" s="233"/>
      <c r="D3" s="233"/>
      <c r="E3" s="233"/>
      <c r="F3" s="233"/>
      <c r="G3" s="233"/>
      <c r="H3" s="233"/>
      <c r="I3" s="233"/>
      <c r="J3" s="233"/>
      <c r="K3" s="233"/>
      <c r="L3" s="233"/>
      <c r="M3" s="233"/>
      <c r="N3" s="233"/>
      <c r="O3" s="233"/>
      <c r="P3" s="233"/>
      <c r="Q3" s="234"/>
    </row>
    <row r="4" spans="1:374" ht="4.5" customHeight="1">
      <c r="A4" s="46"/>
      <c r="B4" s="46"/>
      <c r="C4" s="48"/>
      <c r="D4" s="47"/>
      <c r="E4" s="47"/>
      <c r="F4" s="47"/>
      <c r="G4" s="47"/>
      <c r="H4" s="50"/>
      <c r="I4" s="50"/>
      <c r="J4" s="47"/>
      <c r="K4" s="51"/>
      <c r="L4" s="51"/>
      <c r="M4" s="53"/>
      <c r="N4" s="53"/>
      <c r="O4" s="53"/>
      <c r="P4" s="123"/>
      <c r="Q4" s="222"/>
    </row>
    <row r="5" spans="1:374" ht="45.75" hidden="1" customHeight="1">
      <c r="A5" s="54" t="s">
        <v>0</v>
      </c>
      <c r="B5" s="219"/>
      <c r="C5" s="53"/>
      <c r="D5" s="56"/>
      <c r="E5" s="55"/>
      <c r="F5" s="52"/>
      <c r="G5" s="52"/>
      <c r="H5" s="57"/>
      <c r="I5" s="57"/>
      <c r="J5" s="52"/>
      <c r="K5" s="225" t="s">
        <v>1</v>
      </c>
      <c r="L5" s="226"/>
      <c r="M5" s="227" t="s">
        <v>2</v>
      </c>
      <c r="N5" s="228"/>
      <c r="O5" s="58"/>
      <c r="P5" s="123"/>
      <c r="Q5" s="123"/>
    </row>
    <row r="6" spans="1:374" ht="7.2" customHeight="1" thickBot="1">
      <c r="A6" s="168"/>
      <c r="B6" s="220"/>
      <c r="C6" s="48"/>
      <c r="D6" s="49"/>
      <c r="E6" s="47"/>
      <c r="F6" s="47"/>
      <c r="G6" s="47"/>
      <c r="H6" s="50"/>
      <c r="I6" s="50"/>
      <c r="J6" s="47"/>
      <c r="K6" s="47"/>
      <c r="L6" s="51"/>
      <c r="M6" s="52"/>
      <c r="N6" s="52"/>
      <c r="O6" s="52"/>
      <c r="P6" s="123"/>
      <c r="Q6" s="123"/>
    </row>
    <row r="7" spans="1:374" ht="6" customHeight="1" thickBot="1">
      <c r="A7" s="184"/>
      <c r="B7" s="184"/>
      <c r="C7" s="169"/>
      <c r="D7" s="169"/>
      <c r="E7" s="172"/>
      <c r="F7" s="169"/>
      <c r="G7" s="169"/>
      <c r="H7" s="170"/>
      <c r="I7" s="170"/>
      <c r="J7" s="169"/>
      <c r="K7" s="171"/>
      <c r="L7" s="171"/>
      <c r="M7" s="185"/>
      <c r="N7" s="185"/>
      <c r="O7" s="185"/>
      <c r="P7" s="186"/>
      <c r="Q7" s="186"/>
    </row>
    <row r="8" spans="1:374" ht="143.4" customHeight="1" thickBot="1">
      <c r="A8" s="216" t="s">
        <v>681</v>
      </c>
      <c r="B8" s="209" t="s">
        <v>644</v>
      </c>
      <c r="C8" s="210" t="s">
        <v>687</v>
      </c>
      <c r="D8" s="210" t="s">
        <v>688</v>
      </c>
      <c r="E8" s="210" t="s">
        <v>682</v>
      </c>
      <c r="F8" s="210" t="s">
        <v>683</v>
      </c>
      <c r="G8" s="211" t="s">
        <v>574</v>
      </c>
      <c r="H8" s="211" t="s">
        <v>805</v>
      </c>
      <c r="I8" s="211" t="s">
        <v>806</v>
      </c>
      <c r="J8" s="210" t="s">
        <v>689</v>
      </c>
      <c r="K8" s="210" t="s">
        <v>158</v>
      </c>
      <c r="L8" s="210" t="s">
        <v>684</v>
      </c>
      <c r="M8" s="212" t="s">
        <v>566</v>
      </c>
      <c r="N8" s="212" t="s">
        <v>563</v>
      </c>
      <c r="O8" s="212" t="s">
        <v>564</v>
      </c>
      <c r="P8" s="213" t="s">
        <v>685</v>
      </c>
      <c r="Q8" s="214" t="s">
        <v>686</v>
      </c>
    </row>
    <row r="9" spans="1:374" ht="38.25" hidden="1" customHeight="1">
      <c r="A9" s="215"/>
      <c r="B9" s="200"/>
      <c r="C9" s="201"/>
      <c r="D9" s="202"/>
      <c r="E9" s="202"/>
      <c r="F9" s="201"/>
      <c r="G9" s="201"/>
      <c r="H9" s="203"/>
      <c r="I9" s="203"/>
      <c r="J9" s="201"/>
      <c r="K9" s="204"/>
      <c r="L9" s="204"/>
      <c r="M9" s="205"/>
      <c r="N9" s="206"/>
      <c r="O9" s="206"/>
      <c r="P9" s="207"/>
      <c r="Q9" s="208"/>
    </row>
    <row r="10" spans="1:374" s="64" customFormat="1" ht="252" customHeight="1">
      <c r="A10" s="155">
        <v>2</v>
      </c>
      <c r="B10" s="60">
        <v>2</v>
      </c>
      <c r="C10" s="61" t="s">
        <v>3</v>
      </c>
      <c r="D10" s="78" t="s">
        <v>672</v>
      </c>
      <c r="E10" s="77" t="s">
        <v>565</v>
      </c>
      <c r="F10" s="61">
        <v>1</v>
      </c>
      <c r="G10" s="61" t="s">
        <v>178</v>
      </c>
      <c r="H10" s="135">
        <f>62000+26640</f>
        <v>88640</v>
      </c>
      <c r="I10" s="135">
        <f>62000+26640</f>
        <v>88640</v>
      </c>
      <c r="J10" s="61" t="s">
        <v>15</v>
      </c>
      <c r="K10" s="62">
        <v>46112</v>
      </c>
      <c r="L10" s="62">
        <v>46295</v>
      </c>
      <c r="M10" s="61"/>
      <c r="N10" s="61"/>
      <c r="O10" s="61"/>
      <c r="P10" s="61" t="s">
        <v>623</v>
      </c>
      <c r="Q10" s="83" t="s">
        <v>624</v>
      </c>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3"/>
      <c r="LZ10" s="63"/>
      <c r="MA10" s="63"/>
      <c r="MB10" s="63"/>
      <c r="MC10" s="63"/>
      <c r="MD10" s="63"/>
      <c r="ME10" s="63"/>
      <c r="MF10" s="63"/>
      <c r="MG10" s="63"/>
      <c r="MH10" s="63"/>
      <c r="MI10" s="63"/>
      <c r="MJ10" s="63"/>
      <c r="MK10" s="63"/>
      <c r="ML10" s="63"/>
      <c r="MM10" s="63"/>
      <c r="MN10" s="63"/>
      <c r="MO10" s="63"/>
      <c r="MP10" s="63"/>
      <c r="MQ10" s="63"/>
      <c r="MR10" s="63"/>
      <c r="MS10" s="63"/>
      <c r="MT10" s="63"/>
      <c r="MU10" s="63"/>
      <c r="MV10" s="63"/>
      <c r="MW10" s="63"/>
      <c r="MX10" s="63"/>
      <c r="MY10" s="63"/>
      <c r="MZ10" s="63"/>
      <c r="NA10" s="63"/>
      <c r="NB10" s="63"/>
      <c r="NC10" s="63"/>
      <c r="ND10" s="63"/>
      <c r="NE10" s="63"/>
      <c r="NF10" s="63"/>
      <c r="NG10" s="63"/>
      <c r="NH10" s="63"/>
      <c r="NI10" s="63"/>
      <c r="NJ10" s="63"/>
    </row>
    <row r="11" spans="1:374" ht="183" customHeight="1">
      <c r="A11" s="156">
        <v>1</v>
      </c>
      <c r="B11" s="60">
        <v>6</v>
      </c>
      <c r="C11" s="65" t="s">
        <v>5</v>
      </c>
      <c r="D11" s="67" t="s">
        <v>559</v>
      </c>
      <c r="E11" s="66" t="s">
        <v>181</v>
      </c>
      <c r="F11" s="68">
        <v>24</v>
      </c>
      <c r="G11" s="68" t="s">
        <v>177</v>
      </c>
      <c r="H11" s="135">
        <v>120000</v>
      </c>
      <c r="I11" s="135">
        <v>120000</v>
      </c>
      <c r="J11" s="65" t="s">
        <v>4</v>
      </c>
      <c r="K11" s="62">
        <v>45991</v>
      </c>
      <c r="L11" s="62">
        <v>46053</v>
      </c>
      <c r="M11" s="61"/>
      <c r="N11" s="61"/>
      <c r="O11" s="61"/>
      <c r="P11" s="61" t="s">
        <v>623</v>
      </c>
      <c r="Q11" s="83" t="s">
        <v>625</v>
      </c>
    </row>
    <row r="12" spans="1:374" s="64" customFormat="1" ht="144" customHeight="1">
      <c r="A12" s="155">
        <v>5</v>
      </c>
      <c r="B12" s="60">
        <v>9</v>
      </c>
      <c r="C12" s="61" t="s">
        <v>5</v>
      </c>
      <c r="D12" s="69" t="s">
        <v>569</v>
      </c>
      <c r="E12" s="70" t="s">
        <v>180</v>
      </c>
      <c r="F12" s="71">
        <v>2</v>
      </c>
      <c r="G12" s="71" t="s">
        <v>231</v>
      </c>
      <c r="H12" s="72">
        <v>164870</v>
      </c>
      <c r="I12" s="72">
        <v>164870</v>
      </c>
      <c r="J12" s="61" t="s">
        <v>4</v>
      </c>
      <c r="K12" s="62">
        <v>46142</v>
      </c>
      <c r="L12" s="62">
        <v>46173</v>
      </c>
      <c r="M12" s="61"/>
      <c r="N12" s="61"/>
      <c r="O12" s="61"/>
      <c r="P12" s="61" t="s">
        <v>623</v>
      </c>
      <c r="Q12" s="83" t="s">
        <v>625</v>
      </c>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c r="IW12" s="63"/>
      <c r="IX12" s="63"/>
      <c r="IY12" s="63"/>
      <c r="IZ12" s="63"/>
      <c r="JA12" s="63"/>
      <c r="JB12" s="63"/>
      <c r="JC12" s="63"/>
      <c r="JD12" s="63"/>
      <c r="JE12" s="63"/>
      <c r="JF12" s="63"/>
      <c r="JG12" s="63"/>
      <c r="JH12" s="63"/>
      <c r="JI12" s="63"/>
      <c r="JJ12" s="63"/>
      <c r="JK12" s="63"/>
      <c r="JL12" s="63"/>
      <c r="JM12" s="63"/>
      <c r="JN12" s="63"/>
      <c r="JO12" s="63"/>
      <c r="JP12" s="63"/>
      <c r="JQ12" s="63"/>
      <c r="JR12" s="63"/>
      <c r="JS12" s="63"/>
      <c r="JT12" s="63"/>
      <c r="JU12" s="63"/>
      <c r="JV12" s="63"/>
      <c r="JW12" s="63"/>
      <c r="JX12" s="63"/>
      <c r="JY12" s="63"/>
      <c r="JZ12" s="63"/>
      <c r="KA12" s="63"/>
      <c r="KB12" s="63"/>
      <c r="KC12" s="63"/>
      <c r="KD12" s="63"/>
      <c r="KE12" s="63"/>
      <c r="KF12" s="63"/>
      <c r="KG12" s="63"/>
      <c r="KH12" s="63"/>
      <c r="KI12" s="63"/>
      <c r="KJ12" s="63"/>
      <c r="KK12" s="63"/>
      <c r="KL12" s="63"/>
      <c r="KM12" s="63"/>
      <c r="KN12" s="63"/>
      <c r="KO12" s="63"/>
      <c r="KP12" s="63"/>
      <c r="KQ12" s="63"/>
      <c r="KR12" s="63"/>
      <c r="KS12" s="63"/>
      <c r="KT12" s="63"/>
      <c r="KU12" s="63"/>
      <c r="KV12" s="63"/>
      <c r="KW12" s="63"/>
      <c r="KX12" s="63"/>
      <c r="KY12" s="63"/>
      <c r="KZ12" s="63"/>
      <c r="LA12" s="63"/>
      <c r="LB12" s="63"/>
      <c r="LC12" s="63"/>
      <c r="LD12" s="63"/>
      <c r="LE12" s="63"/>
      <c r="LF12" s="63"/>
      <c r="LG12" s="63"/>
      <c r="LH12" s="63"/>
      <c r="LI12" s="63"/>
      <c r="LJ12" s="63"/>
      <c r="LK12" s="63"/>
      <c r="LL12" s="63"/>
      <c r="LM12" s="63"/>
      <c r="LN12" s="63"/>
      <c r="LO12" s="63"/>
      <c r="LP12" s="63"/>
      <c r="LQ12" s="63"/>
      <c r="LR12" s="63"/>
      <c r="LS12" s="63"/>
      <c r="LT12" s="63"/>
      <c r="LU12" s="63"/>
      <c r="LV12" s="63"/>
      <c r="LW12" s="63"/>
      <c r="LX12" s="63"/>
      <c r="LY12" s="63"/>
      <c r="LZ12" s="63"/>
      <c r="MA12" s="63"/>
      <c r="MB12" s="63"/>
      <c r="MC12" s="63"/>
      <c r="MD12" s="63"/>
      <c r="ME12" s="63"/>
      <c r="MF12" s="63"/>
      <c r="MG12" s="63"/>
      <c r="MH12" s="63"/>
      <c r="MI12" s="63"/>
      <c r="MJ12" s="63"/>
      <c r="MK12" s="63"/>
      <c r="ML12" s="63"/>
      <c r="MM12" s="63"/>
      <c r="MN12" s="63"/>
      <c r="MO12" s="63"/>
      <c r="MP12" s="63"/>
      <c r="MQ12" s="63"/>
      <c r="MR12" s="63"/>
      <c r="MS12" s="63"/>
      <c r="MT12" s="63"/>
      <c r="MU12" s="63"/>
      <c r="MV12" s="63"/>
      <c r="MW12" s="63"/>
      <c r="MX12" s="63"/>
      <c r="MY12" s="63"/>
      <c r="MZ12" s="63"/>
      <c r="NA12" s="63"/>
      <c r="NB12" s="63"/>
      <c r="NC12" s="63"/>
      <c r="ND12" s="63"/>
      <c r="NE12" s="63"/>
      <c r="NF12" s="63"/>
      <c r="NG12" s="63"/>
      <c r="NH12" s="63"/>
      <c r="NI12" s="63"/>
      <c r="NJ12" s="63"/>
    </row>
    <row r="13" spans="1:374" s="64" customFormat="1" ht="95.4" customHeight="1">
      <c r="A13" s="155">
        <v>10</v>
      </c>
      <c r="B13" s="60">
        <v>14</v>
      </c>
      <c r="C13" s="61" t="s">
        <v>5</v>
      </c>
      <c r="D13" s="69" t="s">
        <v>570</v>
      </c>
      <c r="E13" s="70" t="s">
        <v>179</v>
      </c>
      <c r="F13" s="71">
        <v>1</v>
      </c>
      <c r="G13" s="71" t="s">
        <v>232</v>
      </c>
      <c r="H13" s="73">
        <v>48720</v>
      </c>
      <c r="I13" s="73">
        <v>48720</v>
      </c>
      <c r="J13" s="61" t="s">
        <v>4</v>
      </c>
      <c r="K13" s="62">
        <v>46112</v>
      </c>
      <c r="L13" s="62">
        <v>46173</v>
      </c>
      <c r="M13" s="61"/>
      <c r="N13" s="61"/>
      <c r="O13" s="61"/>
      <c r="P13" s="61" t="s">
        <v>623</v>
      </c>
      <c r="Q13" s="83" t="s">
        <v>625</v>
      </c>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c r="IF13" s="63"/>
      <c r="IG13" s="63"/>
      <c r="IH13" s="63"/>
      <c r="II13" s="63"/>
      <c r="IJ13" s="63"/>
      <c r="IK13" s="63"/>
      <c r="IL13" s="63"/>
      <c r="IM13" s="63"/>
      <c r="IN13" s="63"/>
      <c r="IO13" s="63"/>
      <c r="IP13" s="63"/>
      <c r="IQ13" s="63"/>
      <c r="IR13" s="63"/>
      <c r="IS13" s="63"/>
      <c r="IT13" s="63"/>
      <c r="IU13" s="63"/>
      <c r="IV13" s="63"/>
      <c r="IW13" s="63"/>
      <c r="IX13" s="63"/>
      <c r="IY13" s="63"/>
      <c r="IZ13" s="63"/>
      <c r="JA13" s="63"/>
      <c r="JB13" s="63"/>
      <c r="JC13" s="63"/>
      <c r="JD13" s="63"/>
      <c r="JE13" s="63"/>
      <c r="JF13" s="63"/>
      <c r="JG13" s="63"/>
      <c r="JH13" s="63"/>
      <c r="JI13" s="63"/>
      <c r="JJ13" s="63"/>
      <c r="JK13" s="63"/>
      <c r="JL13" s="63"/>
      <c r="JM13" s="63"/>
      <c r="JN13" s="63"/>
      <c r="JO13" s="63"/>
      <c r="JP13" s="63"/>
      <c r="JQ13" s="63"/>
      <c r="JR13" s="63"/>
      <c r="JS13" s="63"/>
      <c r="JT13" s="63"/>
      <c r="JU13" s="63"/>
      <c r="JV13" s="63"/>
      <c r="JW13" s="63"/>
      <c r="JX13" s="63"/>
      <c r="JY13" s="63"/>
      <c r="JZ13" s="63"/>
      <c r="KA13" s="63"/>
      <c r="KB13" s="63"/>
      <c r="KC13" s="63"/>
      <c r="KD13" s="63"/>
      <c r="KE13" s="63"/>
      <c r="KF13" s="63"/>
      <c r="KG13" s="63"/>
      <c r="KH13" s="63"/>
      <c r="KI13" s="63"/>
      <c r="KJ13" s="63"/>
      <c r="KK13" s="63"/>
      <c r="KL13" s="63"/>
      <c r="KM13" s="63"/>
      <c r="KN13" s="63"/>
      <c r="KO13" s="63"/>
      <c r="KP13" s="63"/>
      <c r="KQ13" s="63"/>
      <c r="KR13" s="63"/>
      <c r="KS13" s="63"/>
      <c r="KT13" s="63"/>
      <c r="KU13" s="63"/>
      <c r="KV13" s="63"/>
      <c r="KW13" s="63"/>
      <c r="KX13" s="63"/>
      <c r="KY13" s="63"/>
      <c r="KZ13" s="63"/>
      <c r="LA13" s="63"/>
      <c r="LB13" s="63"/>
      <c r="LC13" s="63"/>
      <c r="LD13" s="63"/>
      <c r="LE13" s="63"/>
      <c r="LF13" s="63"/>
      <c r="LG13" s="63"/>
      <c r="LH13" s="63"/>
      <c r="LI13" s="63"/>
      <c r="LJ13" s="63"/>
      <c r="LK13" s="63"/>
      <c r="LL13" s="63"/>
      <c r="LM13" s="63"/>
      <c r="LN13" s="63"/>
      <c r="LO13" s="63"/>
      <c r="LP13" s="63"/>
      <c r="LQ13" s="63"/>
      <c r="LR13" s="63"/>
      <c r="LS13" s="63"/>
      <c r="LT13" s="63"/>
      <c r="LU13" s="63"/>
      <c r="LV13" s="63"/>
      <c r="LW13" s="63"/>
      <c r="LX13" s="63"/>
      <c r="LY13" s="63"/>
      <c r="LZ13" s="63"/>
      <c r="MA13" s="63"/>
      <c r="MB13" s="63"/>
      <c r="MC13" s="63"/>
      <c r="MD13" s="63"/>
      <c r="ME13" s="63"/>
      <c r="MF13" s="63"/>
      <c r="MG13" s="63"/>
      <c r="MH13" s="63"/>
      <c r="MI13" s="63"/>
      <c r="MJ13" s="63"/>
      <c r="MK13" s="63"/>
      <c r="ML13" s="63"/>
      <c r="MM13" s="63"/>
      <c r="MN13" s="63"/>
      <c r="MO13" s="63"/>
      <c r="MP13" s="63"/>
      <c r="MQ13" s="63"/>
      <c r="MR13" s="63"/>
      <c r="MS13" s="63"/>
      <c r="MT13" s="63"/>
      <c r="MU13" s="63"/>
      <c r="MV13" s="63"/>
      <c r="MW13" s="63"/>
      <c r="MX13" s="63"/>
      <c r="MY13" s="63"/>
      <c r="MZ13" s="63"/>
      <c r="NA13" s="63"/>
      <c r="NB13" s="63"/>
      <c r="NC13" s="63"/>
      <c r="ND13" s="63"/>
      <c r="NE13" s="63"/>
      <c r="NF13" s="63"/>
      <c r="NG13" s="63"/>
      <c r="NH13" s="63"/>
      <c r="NI13" s="63"/>
      <c r="NJ13" s="63"/>
    </row>
    <row r="14" spans="1:374" s="64" customFormat="1" ht="252.6" customHeight="1">
      <c r="A14" s="155">
        <v>18</v>
      </c>
      <c r="B14" s="60">
        <v>18</v>
      </c>
      <c r="C14" s="61" t="s">
        <v>5</v>
      </c>
      <c r="D14" s="74" t="s">
        <v>572</v>
      </c>
      <c r="E14" s="74" t="s">
        <v>573</v>
      </c>
      <c r="F14" s="68">
        <v>1</v>
      </c>
      <c r="G14" s="68" t="s">
        <v>574</v>
      </c>
      <c r="H14" s="75">
        <v>160000</v>
      </c>
      <c r="I14" s="75">
        <v>160000</v>
      </c>
      <c r="J14" s="61" t="s">
        <v>4</v>
      </c>
      <c r="K14" s="62">
        <v>46112</v>
      </c>
      <c r="L14" s="62">
        <v>46203</v>
      </c>
      <c r="M14" s="61"/>
      <c r="N14" s="61"/>
      <c r="O14" s="61"/>
      <c r="P14" s="61" t="s">
        <v>623</v>
      </c>
      <c r="Q14" s="83" t="s">
        <v>625</v>
      </c>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c r="IU14" s="63"/>
      <c r="IV14" s="63"/>
      <c r="IW14" s="63"/>
      <c r="IX14" s="63"/>
      <c r="IY14" s="63"/>
      <c r="IZ14" s="63"/>
      <c r="JA14" s="63"/>
      <c r="JB14" s="63"/>
      <c r="JC14" s="63"/>
      <c r="JD14" s="63"/>
      <c r="JE14" s="63"/>
      <c r="JF14" s="63"/>
      <c r="JG14" s="63"/>
      <c r="JH14" s="63"/>
      <c r="JI14" s="63"/>
      <c r="JJ14" s="63"/>
      <c r="JK14" s="63"/>
      <c r="JL14" s="63"/>
      <c r="JM14" s="63"/>
      <c r="JN14" s="63"/>
      <c r="JO14" s="63"/>
      <c r="JP14" s="63"/>
      <c r="JQ14" s="63"/>
      <c r="JR14" s="63"/>
      <c r="JS14" s="63"/>
      <c r="JT14" s="63"/>
      <c r="JU14" s="63"/>
      <c r="JV14" s="63"/>
      <c r="JW14" s="63"/>
      <c r="JX14" s="63"/>
      <c r="JY14" s="63"/>
      <c r="JZ14" s="63"/>
      <c r="KA14" s="63"/>
      <c r="KB14" s="63"/>
      <c r="KC14" s="63"/>
      <c r="KD14" s="63"/>
      <c r="KE14" s="63"/>
      <c r="KF14" s="63"/>
      <c r="KG14" s="63"/>
      <c r="KH14" s="63"/>
      <c r="KI14" s="63"/>
      <c r="KJ14" s="63"/>
      <c r="KK14" s="63"/>
      <c r="KL14" s="63"/>
      <c r="KM14" s="63"/>
      <c r="KN14" s="63"/>
      <c r="KO14" s="63"/>
      <c r="KP14" s="63"/>
      <c r="KQ14" s="63"/>
      <c r="KR14" s="63"/>
      <c r="KS14" s="63"/>
      <c r="KT14" s="63"/>
      <c r="KU14" s="63"/>
      <c r="KV14" s="63"/>
      <c r="KW14" s="63"/>
      <c r="KX14" s="63"/>
      <c r="KY14" s="63"/>
      <c r="KZ14" s="63"/>
      <c r="LA14" s="63"/>
      <c r="LB14" s="63"/>
      <c r="LC14" s="63"/>
      <c r="LD14" s="63"/>
      <c r="LE14" s="63"/>
      <c r="LF14" s="63"/>
      <c r="LG14" s="63"/>
      <c r="LH14" s="63"/>
      <c r="LI14" s="63"/>
      <c r="LJ14" s="63"/>
      <c r="LK14" s="63"/>
      <c r="LL14" s="63"/>
      <c r="LM14" s="63"/>
      <c r="LN14" s="63"/>
      <c r="LO14" s="63"/>
      <c r="LP14" s="63"/>
      <c r="LQ14" s="63"/>
      <c r="LR14" s="63"/>
      <c r="LS14" s="63"/>
      <c r="LT14" s="63"/>
      <c r="LU14" s="63"/>
      <c r="LV14" s="63"/>
      <c r="LW14" s="63"/>
      <c r="LX14" s="63"/>
      <c r="LY14" s="63"/>
      <c r="LZ14" s="63"/>
      <c r="MA14" s="63"/>
      <c r="MB14" s="63"/>
      <c r="MC14" s="63"/>
      <c r="MD14" s="63"/>
      <c r="ME14" s="63"/>
      <c r="MF14" s="63"/>
      <c r="MG14" s="63"/>
      <c r="MH14" s="63"/>
      <c r="MI14" s="63"/>
      <c r="MJ14" s="63"/>
      <c r="MK14" s="63"/>
      <c r="ML14" s="63"/>
      <c r="MM14" s="63"/>
      <c r="MN14" s="63"/>
      <c r="MO14" s="63"/>
      <c r="MP14" s="63"/>
      <c r="MQ14" s="63"/>
      <c r="MR14" s="63"/>
      <c r="MS14" s="63"/>
      <c r="MT14" s="63"/>
      <c r="MU14" s="63"/>
      <c r="MV14" s="63"/>
      <c r="MW14" s="63"/>
      <c r="MX14" s="63"/>
      <c r="MY14" s="63"/>
      <c r="MZ14" s="63"/>
      <c r="NA14" s="63"/>
      <c r="NB14" s="63"/>
      <c r="NC14" s="63"/>
      <c r="ND14" s="63"/>
      <c r="NE14" s="63"/>
      <c r="NF14" s="63"/>
      <c r="NG14" s="63"/>
      <c r="NH14" s="63"/>
      <c r="NI14" s="63"/>
      <c r="NJ14" s="63"/>
    </row>
    <row r="15" spans="1:374" s="64" customFormat="1" ht="119.4" customHeight="1">
      <c r="A15" s="155">
        <v>23</v>
      </c>
      <c r="B15" s="60">
        <v>23</v>
      </c>
      <c r="C15" s="61" t="s">
        <v>5</v>
      </c>
      <c r="D15" s="66" t="s">
        <v>575</v>
      </c>
      <c r="E15" s="66" t="s">
        <v>576</v>
      </c>
      <c r="F15" s="68">
        <v>4</v>
      </c>
      <c r="G15" s="68" t="s">
        <v>571</v>
      </c>
      <c r="H15" s="76">
        <v>98132</v>
      </c>
      <c r="I15" s="76">
        <v>98132</v>
      </c>
      <c r="J15" s="61" t="s">
        <v>4</v>
      </c>
      <c r="K15" s="62">
        <v>46173</v>
      </c>
      <c r="L15" s="62">
        <v>46265</v>
      </c>
      <c r="M15" s="61"/>
      <c r="N15" s="61"/>
      <c r="O15" s="61"/>
      <c r="P15" s="61" t="s">
        <v>623</v>
      </c>
      <c r="Q15" s="83" t="s">
        <v>625</v>
      </c>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c r="IU15" s="63"/>
      <c r="IV15" s="63"/>
      <c r="IW15" s="63"/>
      <c r="IX15" s="63"/>
      <c r="IY15" s="63"/>
      <c r="IZ15" s="63"/>
      <c r="JA15" s="63"/>
      <c r="JB15" s="63"/>
      <c r="JC15" s="63"/>
      <c r="JD15" s="63"/>
      <c r="JE15" s="63"/>
      <c r="JF15" s="63"/>
      <c r="JG15" s="63"/>
      <c r="JH15" s="63"/>
      <c r="JI15" s="63"/>
      <c r="JJ15" s="63"/>
      <c r="JK15" s="63"/>
      <c r="JL15" s="63"/>
      <c r="JM15" s="63"/>
      <c r="JN15" s="63"/>
      <c r="JO15" s="63"/>
      <c r="JP15" s="63"/>
      <c r="JQ15" s="63"/>
      <c r="JR15" s="63"/>
      <c r="JS15" s="63"/>
      <c r="JT15" s="63"/>
      <c r="JU15" s="63"/>
      <c r="JV15" s="63"/>
      <c r="JW15" s="63"/>
      <c r="JX15" s="63"/>
      <c r="JY15" s="63"/>
      <c r="JZ15" s="63"/>
      <c r="KA15" s="63"/>
      <c r="KB15" s="63"/>
      <c r="KC15" s="63"/>
      <c r="KD15" s="63"/>
      <c r="KE15" s="63"/>
      <c r="KF15" s="63"/>
      <c r="KG15" s="63"/>
      <c r="KH15" s="63"/>
      <c r="KI15" s="63"/>
      <c r="KJ15" s="63"/>
      <c r="KK15" s="63"/>
      <c r="KL15" s="63"/>
      <c r="KM15" s="63"/>
      <c r="KN15" s="63"/>
      <c r="KO15" s="63"/>
      <c r="KP15" s="63"/>
      <c r="KQ15" s="63"/>
      <c r="KR15" s="63"/>
      <c r="KS15" s="63"/>
      <c r="KT15" s="63"/>
      <c r="KU15" s="63"/>
      <c r="KV15" s="63"/>
      <c r="KW15" s="63"/>
      <c r="KX15" s="63"/>
      <c r="KY15" s="63"/>
      <c r="KZ15" s="63"/>
      <c r="LA15" s="63"/>
      <c r="LB15" s="63"/>
      <c r="LC15" s="63"/>
      <c r="LD15" s="63"/>
      <c r="LE15" s="63"/>
      <c r="LF15" s="63"/>
      <c r="LG15" s="63"/>
      <c r="LH15" s="63"/>
      <c r="LI15" s="63"/>
      <c r="LJ15" s="63"/>
      <c r="LK15" s="63"/>
      <c r="LL15" s="63"/>
      <c r="LM15" s="63"/>
      <c r="LN15" s="63"/>
      <c r="LO15" s="63"/>
      <c r="LP15" s="63"/>
      <c r="LQ15" s="63"/>
      <c r="LR15" s="63"/>
      <c r="LS15" s="63"/>
      <c r="LT15" s="63"/>
      <c r="LU15" s="63"/>
      <c r="LV15" s="63"/>
      <c r="LW15" s="63"/>
      <c r="LX15" s="63"/>
      <c r="LY15" s="63"/>
      <c r="LZ15" s="63"/>
      <c r="MA15" s="63"/>
      <c r="MB15" s="63"/>
      <c r="MC15" s="63"/>
      <c r="MD15" s="63"/>
      <c r="ME15" s="63"/>
      <c r="MF15" s="63"/>
      <c r="MG15" s="63"/>
      <c r="MH15" s="63"/>
      <c r="MI15" s="63"/>
      <c r="MJ15" s="63"/>
      <c r="MK15" s="63"/>
      <c r="ML15" s="63"/>
      <c r="MM15" s="63"/>
      <c r="MN15" s="63"/>
      <c r="MO15" s="63"/>
      <c r="MP15" s="63"/>
      <c r="MQ15" s="63"/>
      <c r="MR15" s="63"/>
      <c r="MS15" s="63"/>
      <c r="MT15" s="63"/>
      <c r="MU15" s="63"/>
      <c r="MV15" s="63"/>
      <c r="MW15" s="63"/>
      <c r="MX15" s="63"/>
      <c r="MY15" s="63"/>
      <c r="MZ15" s="63"/>
      <c r="NA15" s="63"/>
      <c r="NB15" s="63"/>
      <c r="NC15" s="63"/>
      <c r="ND15" s="63"/>
      <c r="NE15" s="63"/>
      <c r="NF15" s="63"/>
      <c r="NG15" s="63"/>
      <c r="NH15" s="63"/>
      <c r="NI15" s="63"/>
      <c r="NJ15" s="63"/>
    </row>
    <row r="16" spans="1:374" s="64" customFormat="1" ht="126.6" customHeight="1">
      <c r="A16" s="155">
        <v>1</v>
      </c>
      <c r="B16" s="60">
        <v>30</v>
      </c>
      <c r="C16" s="61" t="s">
        <v>153</v>
      </c>
      <c r="D16" s="78" t="s">
        <v>525</v>
      </c>
      <c r="E16" s="77" t="s">
        <v>182</v>
      </c>
      <c r="F16" s="61">
        <v>1</v>
      </c>
      <c r="G16" s="61" t="s">
        <v>178</v>
      </c>
      <c r="H16" s="79">
        <v>204552.38</v>
      </c>
      <c r="I16" s="79">
        <v>204552.38</v>
      </c>
      <c r="J16" s="61" t="s">
        <v>15</v>
      </c>
      <c r="K16" s="62">
        <v>45930</v>
      </c>
      <c r="L16" s="62">
        <v>46081</v>
      </c>
      <c r="M16" s="61"/>
      <c r="N16" s="61"/>
      <c r="O16" s="61"/>
      <c r="P16" s="61" t="s">
        <v>623</v>
      </c>
      <c r="Q16" s="81" t="s">
        <v>626</v>
      </c>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c r="IU16" s="63"/>
      <c r="IV16" s="63"/>
      <c r="IW16" s="63"/>
      <c r="IX16" s="63"/>
      <c r="IY16" s="63"/>
      <c r="IZ16" s="63"/>
      <c r="JA16" s="63"/>
      <c r="JB16" s="63"/>
      <c r="JC16" s="63"/>
      <c r="JD16" s="63"/>
      <c r="JE16" s="63"/>
      <c r="JF16" s="63"/>
      <c r="JG16" s="63"/>
      <c r="JH16" s="63"/>
      <c r="JI16" s="63"/>
      <c r="JJ16" s="63"/>
      <c r="JK16" s="63"/>
      <c r="JL16" s="63"/>
      <c r="JM16" s="63"/>
      <c r="JN16" s="63"/>
      <c r="JO16" s="63"/>
      <c r="JP16" s="63"/>
      <c r="JQ16" s="63"/>
      <c r="JR16" s="63"/>
      <c r="JS16" s="63"/>
      <c r="JT16" s="63"/>
      <c r="JU16" s="63"/>
      <c r="JV16" s="63"/>
      <c r="JW16" s="63"/>
      <c r="JX16" s="63"/>
      <c r="JY16" s="63"/>
      <c r="JZ16" s="63"/>
      <c r="KA16" s="63"/>
      <c r="KB16" s="63"/>
      <c r="KC16" s="63"/>
      <c r="KD16" s="63"/>
      <c r="KE16" s="63"/>
      <c r="KF16" s="63"/>
      <c r="KG16" s="63"/>
      <c r="KH16" s="63"/>
      <c r="KI16" s="63"/>
      <c r="KJ16" s="63"/>
      <c r="KK16" s="63"/>
      <c r="KL16" s="63"/>
      <c r="KM16" s="63"/>
      <c r="KN16" s="63"/>
      <c r="KO16" s="63"/>
      <c r="KP16" s="63"/>
      <c r="KQ16" s="63"/>
      <c r="KR16" s="63"/>
      <c r="KS16" s="63"/>
      <c r="KT16" s="63"/>
      <c r="KU16" s="63"/>
      <c r="KV16" s="63"/>
      <c r="KW16" s="63"/>
      <c r="KX16" s="63"/>
      <c r="KY16" s="63"/>
      <c r="KZ16" s="63"/>
      <c r="LA16" s="63"/>
      <c r="LB16" s="63"/>
      <c r="LC16" s="63"/>
      <c r="LD16" s="63"/>
      <c r="LE16" s="63"/>
      <c r="LF16" s="63"/>
      <c r="LG16" s="63"/>
      <c r="LH16" s="63"/>
      <c r="LI16" s="63"/>
      <c r="LJ16" s="63"/>
      <c r="LK16" s="63"/>
      <c r="LL16" s="63"/>
      <c r="LM16" s="63"/>
      <c r="LN16" s="63"/>
      <c r="LO16" s="63"/>
      <c r="LP16" s="63"/>
      <c r="LQ16" s="63"/>
      <c r="LR16" s="63"/>
      <c r="LS16" s="63"/>
      <c r="LT16" s="63"/>
      <c r="LU16" s="63"/>
      <c r="LV16" s="63"/>
      <c r="LW16" s="63"/>
      <c r="LX16" s="63"/>
      <c r="LY16" s="63"/>
      <c r="LZ16" s="63"/>
      <c r="MA16" s="63"/>
      <c r="MB16" s="63"/>
      <c r="MC16" s="63"/>
      <c r="MD16" s="63"/>
      <c r="ME16" s="63"/>
      <c r="MF16" s="63"/>
      <c r="MG16" s="63"/>
      <c r="MH16" s="63"/>
      <c r="MI16" s="63"/>
      <c r="MJ16" s="63"/>
      <c r="MK16" s="63"/>
      <c r="ML16" s="63"/>
      <c r="MM16" s="63"/>
      <c r="MN16" s="63"/>
      <c r="MO16" s="63"/>
      <c r="MP16" s="63"/>
      <c r="MQ16" s="63"/>
      <c r="MR16" s="63"/>
      <c r="MS16" s="63"/>
      <c r="MT16" s="63"/>
      <c r="MU16" s="63"/>
      <c r="MV16" s="63"/>
      <c r="MW16" s="63"/>
      <c r="MX16" s="63"/>
      <c r="MY16" s="63"/>
      <c r="MZ16" s="63"/>
      <c r="NA16" s="63"/>
      <c r="NB16" s="63"/>
      <c r="NC16" s="63"/>
      <c r="ND16" s="63"/>
      <c r="NE16" s="63"/>
      <c r="NF16" s="63"/>
      <c r="NG16" s="63"/>
      <c r="NH16" s="63"/>
      <c r="NI16" s="63"/>
      <c r="NJ16" s="63"/>
    </row>
    <row r="17" spans="1:374" s="64" customFormat="1" ht="126.6" customHeight="1">
      <c r="A17" s="155">
        <v>5</v>
      </c>
      <c r="B17" s="60">
        <v>34</v>
      </c>
      <c r="C17" s="61" t="s">
        <v>153</v>
      </c>
      <c r="D17" s="78" t="s">
        <v>673</v>
      </c>
      <c r="E17" s="77" t="s">
        <v>261</v>
      </c>
      <c r="F17" s="61">
        <v>1</v>
      </c>
      <c r="G17" s="61" t="s">
        <v>178</v>
      </c>
      <c r="H17" s="82">
        <f>100000+10000+5840</f>
        <v>115840</v>
      </c>
      <c r="I17" s="82">
        <f>100000+10000+5840</f>
        <v>115840</v>
      </c>
      <c r="J17" s="61" t="s">
        <v>4</v>
      </c>
      <c r="K17" s="62">
        <v>45991</v>
      </c>
      <c r="L17" s="62">
        <v>46173</v>
      </c>
      <c r="M17" s="61"/>
      <c r="N17" s="65"/>
      <c r="O17" s="61"/>
      <c r="P17" s="61" t="s">
        <v>623</v>
      </c>
      <c r="Q17" s="83" t="s">
        <v>624</v>
      </c>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c r="IV17" s="63"/>
      <c r="IW17" s="63"/>
      <c r="IX17" s="63"/>
      <c r="IY17" s="63"/>
      <c r="IZ17" s="63"/>
      <c r="JA17" s="63"/>
      <c r="JB17" s="63"/>
      <c r="JC17" s="63"/>
      <c r="JD17" s="63"/>
      <c r="JE17" s="63"/>
      <c r="JF17" s="63"/>
      <c r="JG17" s="63"/>
      <c r="JH17" s="63"/>
      <c r="JI17" s="63"/>
      <c r="JJ17" s="63"/>
      <c r="JK17" s="63"/>
      <c r="JL17" s="63"/>
      <c r="JM17" s="63"/>
      <c r="JN17" s="63"/>
      <c r="JO17" s="63"/>
      <c r="JP17" s="63"/>
      <c r="JQ17" s="63"/>
      <c r="JR17" s="63"/>
      <c r="JS17" s="63"/>
      <c r="JT17" s="63"/>
      <c r="JU17" s="63"/>
      <c r="JV17" s="63"/>
      <c r="JW17" s="63"/>
      <c r="JX17" s="63"/>
      <c r="JY17" s="63"/>
      <c r="JZ17" s="63"/>
      <c r="KA17" s="63"/>
      <c r="KB17" s="63"/>
      <c r="KC17" s="63"/>
      <c r="KD17" s="63"/>
      <c r="KE17" s="63"/>
      <c r="KF17" s="63"/>
      <c r="KG17" s="63"/>
      <c r="KH17" s="63"/>
      <c r="KI17" s="63"/>
      <c r="KJ17" s="63"/>
      <c r="KK17" s="63"/>
      <c r="KL17" s="63"/>
      <c r="KM17" s="63"/>
      <c r="KN17" s="63"/>
      <c r="KO17" s="63"/>
      <c r="KP17" s="63"/>
      <c r="KQ17" s="63"/>
      <c r="KR17" s="63"/>
      <c r="KS17" s="63"/>
      <c r="KT17" s="63"/>
      <c r="KU17" s="63"/>
      <c r="KV17" s="63"/>
      <c r="KW17" s="63"/>
      <c r="KX17" s="63"/>
      <c r="KY17" s="63"/>
      <c r="KZ17" s="63"/>
      <c r="LA17" s="63"/>
      <c r="LB17" s="63"/>
      <c r="LC17" s="63"/>
      <c r="LD17" s="63"/>
      <c r="LE17" s="63"/>
      <c r="LF17" s="63"/>
      <c r="LG17" s="63"/>
      <c r="LH17" s="63"/>
      <c r="LI17" s="63"/>
      <c r="LJ17" s="63"/>
      <c r="LK17" s="63"/>
      <c r="LL17" s="63"/>
      <c r="LM17" s="63"/>
      <c r="LN17" s="63"/>
      <c r="LO17" s="63"/>
      <c r="LP17" s="63"/>
      <c r="LQ17" s="63"/>
      <c r="LR17" s="63"/>
      <c r="LS17" s="63"/>
      <c r="LT17" s="63"/>
      <c r="LU17" s="63"/>
      <c r="LV17" s="63"/>
      <c r="LW17" s="63"/>
      <c r="LX17" s="63"/>
      <c r="LY17" s="63"/>
      <c r="LZ17" s="63"/>
      <c r="MA17" s="63"/>
      <c r="MB17" s="63"/>
      <c r="MC17" s="63"/>
      <c r="MD17" s="63"/>
      <c r="ME17" s="63"/>
      <c r="MF17" s="63"/>
      <c r="MG17" s="63"/>
      <c r="MH17" s="63"/>
      <c r="MI17" s="63"/>
      <c r="MJ17" s="63"/>
      <c r="MK17" s="63"/>
      <c r="ML17" s="63"/>
      <c r="MM17" s="63"/>
      <c r="MN17" s="63"/>
      <c r="MO17" s="63"/>
      <c r="MP17" s="63"/>
      <c r="MQ17" s="63"/>
      <c r="MR17" s="63"/>
      <c r="MS17" s="63"/>
      <c r="MT17" s="63"/>
      <c r="MU17" s="63"/>
      <c r="MV17" s="63"/>
      <c r="MW17" s="63"/>
      <c r="MX17" s="63"/>
      <c r="MY17" s="63"/>
      <c r="MZ17" s="63"/>
      <c r="NA17" s="63"/>
      <c r="NB17" s="63"/>
      <c r="NC17" s="63"/>
      <c r="ND17" s="63"/>
      <c r="NE17" s="63"/>
      <c r="NF17" s="63"/>
      <c r="NG17" s="63"/>
      <c r="NH17" s="63"/>
      <c r="NI17" s="63"/>
      <c r="NJ17" s="63"/>
    </row>
    <row r="18" spans="1:374" s="64" customFormat="1" ht="274.95" customHeight="1">
      <c r="A18" s="155">
        <v>1</v>
      </c>
      <c r="B18" s="60">
        <v>36</v>
      </c>
      <c r="C18" s="61" t="s">
        <v>163</v>
      </c>
      <c r="D18" s="78" t="s">
        <v>262</v>
      </c>
      <c r="E18" s="77" t="s">
        <v>263</v>
      </c>
      <c r="F18" s="61">
        <v>1</v>
      </c>
      <c r="G18" s="61" t="s">
        <v>264</v>
      </c>
      <c r="H18" s="84">
        <v>178513</v>
      </c>
      <c r="I18" s="84">
        <v>178513</v>
      </c>
      <c r="J18" s="61" t="s">
        <v>4</v>
      </c>
      <c r="K18" s="62">
        <v>46081</v>
      </c>
      <c r="L18" s="62">
        <v>46265</v>
      </c>
      <c r="M18" s="61"/>
      <c r="N18" s="61"/>
      <c r="O18" s="61"/>
      <c r="P18" s="61" t="s">
        <v>623</v>
      </c>
      <c r="Q18" s="83" t="s">
        <v>625</v>
      </c>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c r="IV18" s="63"/>
      <c r="IW18" s="63"/>
      <c r="IX18" s="63"/>
      <c r="IY18" s="63"/>
      <c r="IZ18" s="63"/>
      <c r="JA18" s="63"/>
      <c r="JB18" s="63"/>
      <c r="JC18" s="63"/>
      <c r="JD18" s="63"/>
      <c r="JE18" s="63"/>
      <c r="JF18" s="63"/>
      <c r="JG18" s="63"/>
      <c r="JH18" s="63"/>
      <c r="JI18" s="63"/>
      <c r="JJ18" s="63"/>
      <c r="JK18" s="63"/>
      <c r="JL18" s="63"/>
      <c r="JM18" s="63"/>
      <c r="JN18" s="63"/>
      <c r="JO18" s="63"/>
      <c r="JP18" s="63"/>
      <c r="JQ18" s="63"/>
      <c r="JR18" s="63"/>
      <c r="JS18" s="63"/>
      <c r="JT18" s="63"/>
      <c r="JU18" s="63"/>
      <c r="JV18" s="63"/>
      <c r="JW18" s="63"/>
      <c r="JX18" s="63"/>
      <c r="JY18" s="63"/>
      <c r="JZ18" s="63"/>
      <c r="KA18" s="63"/>
      <c r="KB18" s="63"/>
      <c r="KC18" s="63"/>
      <c r="KD18" s="63"/>
      <c r="KE18" s="63"/>
      <c r="KF18" s="63"/>
      <c r="KG18" s="63"/>
      <c r="KH18" s="63"/>
      <c r="KI18" s="63"/>
      <c r="KJ18" s="63"/>
      <c r="KK18" s="63"/>
      <c r="KL18" s="63"/>
      <c r="KM18" s="63"/>
      <c r="KN18" s="63"/>
      <c r="KO18" s="63"/>
      <c r="KP18" s="63"/>
      <c r="KQ18" s="63"/>
      <c r="KR18" s="63"/>
      <c r="KS18" s="63"/>
      <c r="KT18" s="63"/>
      <c r="KU18" s="63"/>
      <c r="KV18" s="63"/>
      <c r="KW18" s="63"/>
      <c r="KX18" s="63"/>
      <c r="KY18" s="63"/>
      <c r="KZ18" s="63"/>
      <c r="LA18" s="63"/>
      <c r="LB18" s="63"/>
      <c r="LC18" s="63"/>
      <c r="LD18" s="63"/>
      <c r="LE18" s="63"/>
      <c r="LF18" s="63"/>
      <c r="LG18" s="63"/>
      <c r="LH18" s="63"/>
      <c r="LI18" s="63"/>
      <c r="LJ18" s="63"/>
      <c r="LK18" s="63"/>
      <c r="LL18" s="63"/>
      <c r="LM18" s="63"/>
      <c r="LN18" s="63"/>
      <c r="LO18" s="63"/>
      <c r="LP18" s="63"/>
      <c r="LQ18" s="63"/>
      <c r="LR18" s="63"/>
      <c r="LS18" s="63"/>
      <c r="LT18" s="63"/>
      <c r="LU18" s="63"/>
      <c r="LV18" s="63"/>
      <c r="LW18" s="63"/>
      <c r="LX18" s="63"/>
      <c r="LY18" s="63"/>
      <c r="LZ18" s="63"/>
      <c r="MA18" s="63"/>
      <c r="MB18" s="63"/>
      <c r="MC18" s="63"/>
      <c r="MD18" s="63"/>
      <c r="ME18" s="63"/>
      <c r="MF18" s="63"/>
      <c r="MG18" s="63"/>
      <c r="MH18" s="63"/>
      <c r="MI18" s="63"/>
      <c r="MJ18" s="63"/>
      <c r="MK18" s="63"/>
      <c r="ML18" s="63"/>
      <c r="MM18" s="63"/>
      <c r="MN18" s="63"/>
      <c r="MO18" s="63"/>
      <c r="MP18" s="63"/>
      <c r="MQ18" s="63"/>
      <c r="MR18" s="63"/>
      <c r="MS18" s="63"/>
      <c r="MT18" s="63"/>
      <c r="MU18" s="63"/>
      <c r="MV18" s="63"/>
      <c r="MW18" s="63"/>
      <c r="MX18" s="63"/>
      <c r="MY18" s="63"/>
      <c r="MZ18" s="63"/>
      <c r="NA18" s="63"/>
      <c r="NB18" s="63"/>
      <c r="NC18" s="63"/>
      <c r="ND18" s="63"/>
      <c r="NE18" s="63"/>
      <c r="NF18" s="63"/>
      <c r="NG18" s="63"/>
      <c r="NH18" s="63"/>
      <c r="NI18" s="63"/>
      <c r="NJ18" s="63"/>
    </row>
    <row r="19" spans="1:374" s="64" customFormat="1" ht="86.4" customHeight="1">
      <c r="A19" s="155">
        <v>2</v>
      </c>
      <c r="B19" s="60">
        <v>37</v>
      </c>
      <c r="C19" s="61" t="s">
        <v>163</v>
      </c>
      <c r="D19" s="78" t="s">
        <v>218</v>
      </c>
      <c r="E19" s="77" t="s">
        <v>219</v>
      </c>
      <c r="F19" s="61">
        <v>1</v>
      </c>
      <c r="G19" s="61" t="s">
        <v>265</v>
      </c>
      <c r="H19" s="79">
        <v>11037</v>
      </c>
      <c r="I19" s="79">
        <v>11037</v>
      </c>
      <c r="J19" s="65" t="s">
        <v>4</v>
      </c>
      <c r="K19" s="62">
        <v>46081</v>
      </c>
      <c r="L19" s="62">
        <v>46356</v>
      </c>
      <c r="M19" s="61"/>
      <c r="N19" s="61"/>
      <c r="O19" s="61"/>
      <c r="P19" s="61" t="s">
        <v>623</v>
      </c>
      <c r="Q19" s="83" t="s">
        <v>624</v>
      </c>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c r="IU19" s="63"/>
      <c r="IV19" s="63"/>
      <c r="IW19" s="63"/>
      <c r="IX19" s="63"/>
      <c r="IY19" s="63"/>
      <c r="IZ19" s="63"/>
      <c r="JA19" s="63"/>
      <c r="JB19" s="63"/>
      <c r="JC19" s="63"/>
      <c r="JD19" s="63"/>
      <c r="JE19" s="63"/>
      <c r="JF19" s="63"/>
      <c r="JG19" s="63"/>
      <c r="JH19" s="63"/>
      <c r="JI19" s="63"/>
      <c r="JJ19" s="63"/>
      <c r="JK19" s="63"/>
      <c r="JL19" s="63"/>
      <c r="JM19" s="63"/>
      <c r="JN19" s="63"/>
      <c r="JO19" s="63"/>
      <c r="JP19" s="63"/>
      <c r="JQ19" s="63"/>
      <c r="JR19" s="63"/>
      <c r="JS19" s="63"/>
      <c r="JT19" s="63"/>
      <c r="JU19" s="63"/>
      <c r="JV19" s="63"/>
      <c r="JW19" s="63"/>
      <c r="JX19" s="63"/>
      <c r="JY19" s="63"/>
      <c r="JZ19" s="63"/>
      <c r="KA19" s="63"/>
      <c r="KB19" s="63"/>
      <c r="KC19" s="63"/>
      <c r="KD19" s="63"/>
      <c r="KE19" s="63"/>
      <c r="KF19" s="63"/>
      <c r="KG19" s="63"/>
      <c r="KH19" s="63"/>
      <c r="KI19" s="63"/>
      <c r="KJ19" s="63"/>
      <c r="KK19" s="63"/>
      <c r="KL19" s="63"/>
      <c r="KM19" s="63"/>
      <c r="KN19" s="63"/>
      <c r="KO19" s="63"/>
      <c r="KP19" s="63"/>
      <c r="KQ19" s="63"/>
      <c r="KR19" s="63"/>
      <c r="KS19" s="63"/>
      <c r="KT19" s="63"/>
      <c r="KU19" s="63"/>
      <c r="KV19" s="63"/>
      <c r="KW19" s="63"/>
      <c r="KX19" s="63"/>
      <c r="KY19" s="63"/>
      <c r="KZ19" s="63"/>
      <c r="LA19" s="63"/>
      <c r="LB19" s="63"/>
      <c r="LC19" s="63"/>
      <c r="LD19" s="63"/>
      <c r="LE19" s="63"/>
      <c r="LF19" s="63"/>
      <c r="LG19" s="63"/>
      <c r="LH19" s="63"/>
      <c r="LI19" s="63"/>
      <c r="LJ19" s="63"/>
      <c r="LK19" s="63"/>
      <c r="LL19" s="63"/>
      <c r="LM19" s="63"/>
      <c r="LN19" s="63"/>
      <c r="LO19" s="63"/>
      <c r="LP19" s="63"/>
      <c r="LQ19" s="63"/>
      <c r="LR19" s="63"/>
      <c r="LS19" s="63"/>
      <c r="LT19" s="63"/>
      <c r="LU19" s="63"/>
      <c r="LV19" s="63"/>
      <c r="LW19" s="63"/>
      <c r="LX19" s="63"/>
      <c r="LY19" s="63"/>
      <c r="LZ19" s="63"/>
      <c r="MA19" s="63"/>
      <c r="MB19" s="63"/>
      <c r="MC19" s="63"/>
      <c r="MD19" s="63"/>
      <c r="ME19" s="63"/>
      <c r="MF19" s="63"/>
      <c r="MG19" s="63"/>
      <c r="MH19" s="63"/>
      <c r="MI19" s="63"/>
      <c r="MJ19" s="63"/>
      <c r="MK19" s="63"/>
      <c r="ML19" s="63"/>
      <c r="MM19" s="63"/>
      <c r="MN19" s="63"/>
      <c r="MO19" s="63"/>
      <c r="MP19" s="63"/>
      <c r="MQ19" s="63"/>
      <c r="MR19" s="63"/>
      <c r="MS19" s="63"/>
      <c r="MT19" s="63"/>
      <c r="MU19" s="63"/>
      <c r="MV19" s="63"/>
      <c r="MW19" s="63"/>
      <c r="MX19" s="63"/>
      <c r="MY19" s="63"/>
      <c r="MZ19" s="63"/>
      <c r="NA19" s="63"/>
      <c r="NB19" s="63"/>
      <c r="NC19" s="63"/>
      <c r="ND19" s="63"/>
      <c r="NE19" s="63"/>
      <c r="NF19" s="63"/>
      <c r="NG19" s="63"/>
      <c r="NH19" s="63"/>
      <c r="NI19" s="63"/>
      <c r="NJ19" s="63"/>
    </row>
    <row r="20" spans="1:374" ht="136.94999999999999" customHeight="1">
      <c r="A20" s="156">
        <v>1</v>
      </c>
      <c r="B20" s="60">
        <v>38</v>
      </c>
      <c r="C20" s="65" t="s">
        <v>161</v>
      </c>
      <c r="D20" s="87" t="s">
        <v>527</v>
      </c>
      <c r="E20" s="86" t="s">
        <v>183</v>
      </c>
      <c r="F20" s="88">
        <v>579.70000000000005</v>
      </c>
      <c r="G20" s="61" t="s">
        <v>526</v>
      </c>
      <c r="H20" s="84">
        <v>47567</v>
      </c>
      <c r="I20" s="84">
        <v>47567</v>
      </c>
      <c r="J20" s="65" t="s">
        <v>4</v>
      </c>
      <c r="K20" s="62">
        <v>46265</v>
      </c>
      <c r="L20" s="62">
        <v>46387</v>
      </c>
      <c r="M20" s="61"/>
      <c r="N20" s="61"/>
      <c r="O20" s="61"/>
      <c r="P20" s="61" t="s">
        <v>184</v>
      </c>
      <c r="Q20" s="83" t="s">
        <v>624</v>
      </c>
    </row>
    <row r="21" spans="1:374" s="64" customFormat="1" ht="102" customHeight="1">
      <c r="A21" s="155">
        <v>1</v>
      </c>
      <c r="B21" s="60">
        <v>39</v>
      </c>
      <c r="C21" s="61" t="s">
        <v>568</v>
      </c>
      <c r="D21" s="78" t="s">
        <v>266</v>
      </c>
      <c r="E21" s="78" t="s">
        <v>671</v>
      </c>
      <c r="F21" s="61">
        <v>1</v>
      </c>
      <c r="G21" s="61" t="s">
        <v>178</v>
      </c>
      <c r="H21" s="79">
        <v>151000</v>
      </c>
      <c r="I21" s="80">
        <v>62916.66</v>
      </c>
      <c r="J21" s="61" t="s">
        <v>10</v>
      </c>
      <c r="K21" s="62">
        <v>46173</v>
      </c>
      <c r="L21" s="62">
        <v>46265</v>
      </c>
      <c r="M21" s="61"/>
      <c r="N21" s="61"/>
      <c r="O21" s="61"/>
      <c r="P21" s="61" t="s">
        <v>184</v>
      </c>
      <c r="Q21" s="83" t="s">
        <v>625</v>
      </c>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c r="IU21" s="63"/>
      <c r="IV21" s="63"/>
      <c r="IW21" s="63"/>
      <c r="IX21" s="63"/>
      <c r="IY21" s="63"/>
      <c r="IZ21" s="63"/>
      <c r="JA21" s="63"/>
      <c r="JB21" s="63"/>
      <c r="JC21" s="63"/>
      <c r="JD21" s="63"/>
      <c r="JE21" s="63"/>
      <c r="JF21" s="63"/>
      <c r="JG21" s="63"/>
      <c r="JH21" s="63"/>
      <c r="JI21" s="63"/>
      <c r="JJ21" s="63"/>
      <c r="JK21" s="63"/>
      <c r="JL21" s="63"/>
      <c r="JM21" s="63"/>
      <c r="JN21" s="63"/>
      <c r="JO21" s="63"/>
      <c r="JP21" s="63"/>
      <c r="JQ21" s="63"/>
      <c r="JR21" s="63"/>
      <c r="JS21" s="63"/>
      <c r="JT21" s="63"/>
      <c r="JU21" s="63"/>
      <c r="JV21" s="63"/>
      <c r="JW21" s="63"/>
      <c r="JX21" s="63"/>
      <c r="JY21" s="63"/>
      <c r="JZ21" s="63"/>
      <c r="KA21" s="63"/>
      <c r="KB21" s="63"/>
      <c r="KC21" s="63"/>
      <c r="KD21" s="63"/>
      <c r="KE21" s="63"/>
      <c r="KF21" s="63"/>
      <c r="KG21" s="63"/>
      <c r="KH21" s="63"/>
      <c r="KI21" s="63"/>
      <c r="KJ21" s="63"/>
      <c r="KK21" s="63"/>
      <c r="KL21" s="63"/>
      <c r="KM21" s="63"/>
      <c r="KN21" s="63"/>
      <c r="KO21" s="63"/>
      <c r="KP21" s="63"/>
      <c r="KQ21" s="63"/>
      <c r="KR21" s="63"/>
      <c r="KS21" s="63"/>
      <c r="KT21" s="63"/>
      <c r="KU21" s="63"/>
      <c r="KV21" s="63"/>
      <c r="KW21" s="63"/>
      <c r="KX21" s="63"/>
      <c r="KY21" s="63"/>
      <c r="KZ21" s="63"/>
      <c r="LA21" s="63"/>
      <c r="LB21" s="63"/>
      <c r="LC21" s="63"/>
      <c r="LD21" s="63"/>
      <c r="LE21" s="63"/>
      <c r="LF21" s="63"/>
      <c r="LG21" s="63"/>
      <c r="LH21" s="63"/>
      <c r="LI21" s="63"/>
      <c r="LJ21" s="63"/>
      <c r="LK21" s="63"/>
      <c r="LL21" s="63"/>
      <c r="LM21" s="63"/>
      <c r="LN21" s="63"/>
      <c r="LO21" s="63"/>
      <c r="LP21" s="63"/>
      <c r="LQ21" s="63"/>
      <c r="LR21" s="63"/>
      <c r="LS21" s="63"/>
      <c r="LT21" s="63"/>
      <c r="LU21" s="63"/>
      <c r="LV21" s="63"/>
      <c r="LW21" s="63"/>
      <c r="LX21" s="63"/>
      <c r="LY21" s="63"/>
      <c r="LZ21" s="63"/>
      <c r="MA21" s="63"/>
      <c r="MB21" s="63"/>
      <c r="MC21" s="63"/>
      <c r="MD21" s="63"/>
      <c r="ME21" s="63"/>
      <c r="MF21" s="63"/>
      <c r="MG21" s="63"/>
      <c r="MH21" s="63"/>
      <c r="MI21" s="63"/>
      <c r="MJ21" s="63"/>
      <c r="MK21" s="63"/>
      <c r="ML21" s="63"/>
      <c r="MM21" s="63"/>
      <c r="MN21" s="63"/>
      <c r="MO21" s="63"/>
      <c r="MP21" s="63"/>
      <c r="MQ21" s="63"/>
      <c r="MR21" s="63"/>
      <c r="MS21" s="63"/>
      <c r="MT21" s="63"/>
      <c r="MU21" s="63"/>
      <c r="MV21" s="63"/>
      <c r="MW21" s="63"/>
      <c r="MX21" s="63"/>
      <c r="MY21" s="63"/>
      <c r="MZ21" s="63"/>
      <c r="NA21" s="63"/>
      <c r="NB21" s="63"/>
      <c r="NC21" s="63"/>
      <c r="ND21" s="63"/>
      <c r="NE21" s="63"/>
      <c r="NF21" s="63"/>
      <c r="NG21" s="63"/>
      <c r="NH21" s="63"/>
      <c r="NI21" s="63"/>
      <c r="NJ21" s="63"/>
    </row>
    <row r="22" spans="1:374" s="64" customFormat="1" ht="302.39999999999998" customHeight="1">
      <c r="A22" s="155">
        <v>3</v>
      </c>
      <c r="B22" s="60">
        <v>41</v>
      </c>
      <c r="C22" s="61" t="s">
        <v>568</v>
      </c>
      <c r="D22" s="78" t="s">
        <v>674</v>
      </c>
      <c r="E22" s="77" t="s">
        <v>647</v>
      </c>
      <c r="F22" s="61">
        <v>1</v>
      </c>
      <c r="G22" s="61" t="s">
        <v>178</v>
      </c>
      <c r="H22" s="79">
        <f>150000+36000</f>
        <v>186000</v>
      </c>
      <c r="I22" s="80">
        <v>73500</v>
      </c>
      <c r="J22" s="61" t="s">
        <v>10</v>
      </c>
      <c r="K22" s="62">
        <v>46142</v>
      </c>
      <c r="L22" s="62">
        <v>46326</v>
      </c>
      <c r="M22" s="61"/>
      <c r="N22" s="61"/>
      <c r="O22" s="61"/>
      <c r="P22" s="61" t="s">
        <v>648</v>
      </c>
      <c r="Q22" s="83" t="s">
        <v>649</v>
      </c>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c r="IU22" s="63"/>
      <c r="IV22" s="63"/>
      <c r="IW22" s="63"/>
      <c r="IX22" s="63"/>
      <c r="IY22" s="63"/>
      <c r="IZ22" s="63"/>
      <c r="JA22" s="63"/>
      <c r="JB22" s="63"/>
      <c r="JC22" s="63"/>
      <c r="JD22" s="63"/>
      <c r="JE22" s="63"/>
      <c r="JF22" s="63"/>
      <c r="JG22" s="63"/>
      <c r="JH22" s="63"/>
      <c r="JI22" s="63"/>
      <c r="JJ22" s="63"/>
      <c r="JK22" s="63"/>
      <c r="JL22" s="63"/>
      <c r="JM22" s="63"/>
      <c r="JN22" s="63"/>
      <c r="JO22" s="63"/>
      <c r="JP22" s="63"/>
      <c r="JQ22" s="63"/>
      <c r="JR22" s="63"/>
      <c r="JS22" s="63"/>
      <c r="JT22" s="63"/>
      <c r="JU22" s="63"/>
      <c r="JV22" s="63"/>
      <c r="JW22" s="63"/>
      <c r="JX22" s="63"/>
      <c r="JY22" s="63"/>
      <c r="JZ22" s="63"/>
      <c r="KA22" s="63"/>
      <c r="KB22" s="63"/>
      <c r="KC22" s="63"/>
      <c r="KD22" s="63"/>
      <c r="KE22" s="63"/>
      <c r="KF22" s="63"/>
      <c r="KG22" s="63"/>
      <c r="KH22" s="63"/>
      <c r="KI22" s="63"/>
      <c r="KJ22" s="63"/>
      <c r="KK22" s="63"/>
      <c r="KL22" s="63"/>
      <c r="KM22" s="63"/>
      <c r="KN22" s="63"/>
      <c r="KO22" s="63"/>
      <c r="KP22" s="63"/>
      <c r="KQ22" s="63"/>
      <c r="KR22" s="63"/>
      <c r="KS22" s="63"/>
      <c r="KT22" s="63"/>
      <c r="KU22" s="63"/>
      <c r="KV22" s="63"/>
      <c r="KW22" s="63"/>
      <c r="KX22" s="63"/>
      <c r="KY22" s="63"/>
      <c r="KZ22" s="63"/>
      <c r="LA22" s="63"/>
      <c r="LB22" s="63"/>
      <c r="LC22" s="63"/>
      <c r="LD22" s="63"/>
      <c r="LE22" s="63"/>
      <c r="LF22" s="63"/>
      <c r="LG22" s="63"/>
      <c r="LH22" s="63"/>
      <c r="LI22" s="63"/>
      <c r="LJ22" s="63"/>
      <c r="LK22" s="63"/>
      <c r="LL22" s="63"/>
      <c r="LM22" s="63"/>
      <c r="LN22" s="63"/>
      <c r="LO22" s="63"/>
      <c r="LP22" s="63"/>
      <c r="LQ22" s="63"/>
      <c r="LR22" s="63"/>
      <c r="LS22" s="63"/>
      <c r="LT22" s="63"/>
      <c r="LU22" s="63"/>
      <c r="LV22" s="63"/>
      <c r="LW22" s="63"/>
      <c r="LX22" s="63"/>
      <c r="LY22" s="63"/>
      <c r="LZ22" s="63"/>
      <c r="MA22" s="63"/>
      <c r="MB22" s="63"/>
      <c r="MC22" s="63"/>
      <c r="MD22" s="63"/>
      <c r="ME22" s="63"/>
      <c r="MF22" s="63"/>
      <c r="MG22" s="63"/>
      <c r="MH22" s="63"/>
      <c r="MI22" s="63"/>
      <c r="MJ22" s="63"/>
      <c r="MK22" s="63"/>
      <c r="ML22" s="63"/>
      <c r="MM22" s="63"/>
      <c r="MN22" s="63"/>
      <c r="MO22" s="63"/>
      <c r="MP22" s="63"/>
      <c r="MQ22" s="63"/>
      <c r="MR22" s="63"/>
      <c r="MS22" s="63"/>
      <c r="MT22" s="63"/>
      <c r="MU22" s="63"/>
      <c r="MV22" s="63"/>
      <c r="MW22" s="63"/>
      <c r="MX22" s="63"/>
      <c r="MY22" s="63"/>
      <c r="MZ22" s="63"/>
      <c r="NA22" s="63"/>
      <c r="NB22" s="63"/>
      <c r="NC22" s="63"/>
      <c r="ND22" s="63"/>
      <c r="NE22" s="63"/>
      <c r="NF22" s="63"/>
      <c r="NG22" s="63"/>
      <c r="NH22" s="63"/>
      <c r="NI22" s="63"/>
      <c r="NJ22" s="63"/>
    </row>
    <row r="23" spans="1:374" s="64" customFormat="1" ht="335.4" customHeight="1">
      <c r="A23" s="155"/>
      <c r="B23" s="191" t="s">
        <v>809</v>
      </c>
      <c r="C23" s="61" t="s">
        <v>12</v>
      </c>
      <c r="D23" s="77" t="s">
        <v>810</v>
      </c>
      <c r="E23" s="86" t="s">
        <v>811</v>
      </c>
      <c r="F23" s="65" t="s">
        <v>812</v>
      </c>
      <c r="G23" s="65" t="s">
        <v>813</v>
      </c>
      <c r="H23" s="111">
        <v>2000000</v>
      </c>
      <c r="I23" s="111">
        <v>2000000</v>
      </c>
      <c r="J23" s="61" t="s">
        <v>10</v>
      </c>
      <c r="K23" s="62">
        <v>46142</v>
      </c>
      <c r="L23" s="62">
        <v>46356</v>
      </c>
      <c r="M23" s="61"/>
      <c r="N23" s="61"/>
      <c r="O23" s="61"/>
      <c r="P23" s="65" t="s">
        <v>185</v>
      </c>
      <c r="Q23" s="189" t="s">
        <v>624</v>
      </c>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c r="IU23" s="63"/>
      <c r="IV23" s="63"/>
      <c r="IW23" s="63"/>
      <c r="IX23" s="63"/>
      <c r="IY23" s="63"/>
      <c r="IZ23" s="63"/>
      <c r="JA23" s="63"/>
      <c r="JB23" s="63"/>
      <c r="JC23" s="63"/>
      <c r="JD23" s="63"/>
      <c r="JE23" s="63"/>
      <c r="JF23" s="63"/>
      <c r="JG23" s="63"/>
      <c r="JH23" s="63"/>
      <c r="JI23" s="63"/>
      <c r="JJ23" s="63"/>
      <c r="JK23" s="63"/>
      <c r="JL23" s="63"/>
      <c r="JM23" s="63"/>
      <c r="JN23" s="63"/>
      <c r="JO23" s="63"/>
      <c r="JP23" s="63"/>
      <c r="JQ23" s="63"/>
      <c r="JR23" s="63"/>
      <c r="JS23" s="63"/>
      <c r="JT23" s="63"/>
      <c r="JU23" s="63"/>
      <c r="JV23" s="63"/>
      <c r="JW23" s="63"/>
      <c r="JX23" s="63"/>
      <c r="JY23" s="63"/>
      <c r="JZ23" s="63"/>
      <c r="KA23" s="63"/>
      <c r="KB23" s="63"/>
      <c r="KC23" s="63"/>
      <c r="KD23" s="63"/>
      <c r="KE23" s="63"/>
      <c r="KF23" s="63"/>
      <c r="KG23" s="63"/>
      <c r="KH23" s="63"/>
      <c r="KI23" s="63"/>
      <c r="KJ23" s="63"/>
      <c r="KK23" s="63"/>
      <c r="KL23" s="63"/>
      <c r="KM23" s="63"/>
      <c r="KN23" s="63"/>
      <c r="KO23" s="63"/>
      <c r="KP23" s="63"/>
      <c r="KQ23" s="63"/>
      <c r="KR23" s="63"/>
      <c r="KS23" s="63"/>
      <c r="KT23" s="63"/>
      <c r="KU23" s="63"/>
      <c r="KV23" s="63"/>
      <c r="KW23" s="63"/>
      <c r="KX23" s="63"/>
      <c r="KY23" s="63"/>
      <c r="KZ23" s="63"/>
      <c r="LA23" s="63"/>
      <c r="LB23" s="63"/>
      <c r="LC23" s="63"/>
      <c r="LD23" s="63"/>
      <c r="LE23" s="63"/>
      <c r="LF23" s="63"/>
      <c r="LG23" s="63"/>
      <c r="LH23" s="63"/>
      <c r="LI23" s="63"/>
      <c r="LJ23" s="63"/>
      <c r="LK23" s="63"/>
      <c r="LL23" s="63"/>
      <c r="LM23" s="63"/>
      <c r="LN23" s="63"/>
      <c r="LO23" s="63"/>
      <c r="LP23" s="63"/>
      <c r="LQ23" s="63"/>
      <c r="LR23" s="63"/>
      <c r="LS23" s="63"/>
      <c r="LT23" s="63"/>
      <c r="LU23" s="63"/>
      <c r="LV23" s="63"/>
      <c r="LW23" s="63"/>
      <c r="LX23" s="63"/>
      <c r="LY23" s="63"/>
      <c r="LZ23" s="63"/>
      <c r="MA23" s="63"/>
      <c r="MB23" s="63"/>
      <c r="MC23" s="63"/>
      <c r="MD23" s="63"/>
      <c r="ME23" s="63"/>
      <c r="MF23" s="63"/>
      <c r="MG23" s="63"/>
      <c r="MH23" s="63"/>
      <c r="MI23" s="63"/>
      <c r="MJ23" s="63"/>
      <c r="MK23" s="63"/>
      <c r="ML23" s="63"/>
      <c r="MM23" s="63"/>
      <c r="MN23" s="63"/>
      <c r="MO23" s="63"/>
      <c r="MP23" s="63"/>
      <c r="MQ23" s="63"/>
      <c r="MR23" s="63"/>
      <c r="MS23" s="63"/>
      <c r="MT23" s="63"/>
      <c r="MU23" s="63"/>
      <c r="MV23" s="63"/>
      <c r="MW23" s="63"/>
      <c r="MX23" s="63"/>
      <c r="MY23" s="63"/>
      <c r="MZ23" s="63"/>
      <c r="NA23" s="63"/>
      <c r="NB23" s="63"/>
      <c r="NC23" s="63"/>
      <c r="ND23" s="63"/>
      <c r="NE23" s="63"/>
      <c r="NF23" s="63"/>
      <c r="NG23" s="63"/>
      <c r="NH23" s="63"/>
      <c r="NI23" s="63"/>
      <c r="NJ23" s="63"/>
    </row>
    <row r="24" spans="1:374" s="64" customFormat="1" ht="214.2" customHeight="1">
      <c r="A24" s="155">
        <v>2</v>
      </c>
      <c r="B24" s="60">
        <v>46</v>
      </c>
      <c r="C24" s="61" t="s">
        <v>16</v>
      </c>
      <c r="D24" s="78" t="s">
        <v>270</v>
      </c>
      <c r="E24" s="77" t="s">
        <v>186</v>
      </c>
      <c r="F24" s="61">
        <v>1</v>
      </c>
      <c r="G24" s="77" t="s">
        <v>269</v>
      </c>
      <c r="H24" s="136">
        <v>500000</v>
      </c>
      <c r="I24" s="137">
        <v>500000</v>
      </c>
      <c r="J24" s="61" t="s">
        <v>10</v>
      </c>
      <c r="K24" s="62">
        <v>45991</v>
      </c>
      <c r="L24" s="62">
        <v>46081</v>
      </c>
      <c r="M24" s="61"/>
      <c r="N24" s="61"/>
      <c r="O24" s="61"/>
      <c r="P24" s="61" t="s">
        <v>581</v>
      </c>
      <c r="Q24" s="83" t="s">
        <v>624</v>
      </c>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c r="IU24" s="63"/>
      <c r="IV24" s="63"/>
      <c r="IW24" s="63"/>
      <c r="IX24" s="63"/>
      <c r="IY24" s="63"/>
      <c r="IZ24" s="63"/>
      <c r="JA24" s="63"/>
      <c r="JB24" s="63"/>
      <c r="JC24" s="63"/>
      <c r="JD24" s="63"/>
      <c r="JE24" s="63"/>
      <c r="JF24" s="63"/>
      <c r="JG24" s="63"/>
      <c r="JH24" s="63"/>
      <c r="JI24" s="63"/>
      <c r="JJ24" s="63"/>
      <c r="JK24" s="63"/>
      <c r="JL24" s="63"/>
      <c r="JM24" s="63"/>
      <c r="JN24" s="63"/>
      <c r="JO24" s="63"/>
      <c r="JP24" s="63"/>
      <c r="JQ24" s="63"/>
      <c r="JR24" s="63"/>
      <c r="JS24" s="63"/>
      <c r="JT24" s="63"/>
      <c r="JU24" s="63"/>
      <c r="JV24" s="63"/>
      <c r="JW24" s="63"/>
      <c r="JX24" s="63"/>
      <c r="JY24" s="63"/>
      <c r="JZ24" s="63"/>
      <c r="KA24" s="63"/>
      <c r="KB24" s="63"/>
      <c r="KC24" s="63"/>
      <c r="KD24" s="63"/>
      <c r="KE24" s="63"/>
      <c r="KF24" s="63"/>
      <c r="KG24" s="63"/>
      <c r="KH24" s="63"/>
      <c r="KI24" s="63"/>
      <c r="KJ24" s="63"/>
      <c r="KK24" s="63"/>
      <c r="KL24" s="63"/>
      <c r="KM24" s="63"/>
      <c r="KN24" s="63"/>
      <c r="KO24" s="63"/>
      <c r="KP24" s="63"/>
      <c r="KQ24" s="63"/>
      <c r="KR24" s="63"/>
      <c r="KS24" s="63"/>
      <c r="KT24" s="63"/>
      <c r="KU24" s="63"/>
      <c r="KV24" s="63"/>
      <c r="KW24" s="63"/>
      <c r="KX24" s="63"/>
      <c r="KY24" s="63"/>
      <c r="KZ24" s="63"/>
      <c r="LA24" s="63"/>
      <c r="LB24" s="63"/>
      <c r="LC24" s="63"/>
      <c r="LD24" s="63"/>
      <c r="LE24" s="63"/>
      <c r="LF24" s="63"/>
      <c r="LG24" s="63"/>
      <c r="LH24" s="63"/>
      <c r="LI24" s="63"/>
      <c r="LJ24" s="63"/>
      <c r="LK24" s="63"/>
      <c r="LL24" s="63"/>
      <c r="LM24" s="63"/>
      <c r="LN24" s="63"/>
      <c r="LO24" s="63"/>
      <c r="LP24" s="63"/>
      <c r="LQ24" s="63"/>
      <c r="LR24" s="63"/>
      <c r="LS24" s="63"/>
      <c r="LT24" s="63"/>
      <c r="LU24" s="63"/>
      <c r="LV24" s="63"/>
      <c r="LW24" s="63"/>
      <c r="LX24" s="63"/>
      <c r="LY24" s="63"/>
      <c r="LZ24" s="63"/>
      <c r="MA24" s="63"/>
      <c r="MB24" s="63"/>
      <c r="MC24" s="63"/>
      <c r="MD24" s="63"/>
      <c r="ME24" s="63"/>
      <c r="MF24" s="63"/>
      <c r="MG24" s="63"/>
      <c r="MH24" s="63"/>
      <c r="MI24" s="63"/>
      <c r="MJ24" s="63"/>
      <c r="MK24" s="63"/>
      <c r="ML24" s="63"/>
      <c r="MM24" s="63"/>
      <c r="MN24" s="63"/>
      <c r="MO24" s="63"/>
      <c r="MP24" s="63"/>
      <c r="MQ24" s="63"/>
      <c r="MR24" s="63"/>
      <c r="MS24" s="63"/>
      <c r="MT24" s="63"/>
      <c r="MU24" s="63"/>
      <c r="MV24" s="63"/>
      <c r="MW24" s="63"/>
      <c r="MX24" s="63"/>
      <c r="MY24" s="63"/>
      <c r="MZ24" s="63"/>
      <c r="NA24" s="63"/>
      <c r="NB24" s="63"/>
      <c r="NC24" s="63"/>
      <c r="ND24" s="63"/>
      <c r="NE24" s="63"/>
      <c r="NF24" s="63"/>
      <c r="NG24" s="63"/>
      <c r="NH24" s="63"/>
      <c r="NI24" s="63"/>
      <c r="NJ24" s="63"/>
    </row>
    <row r="25" spans="1:374" s="64" customFormat="1" ht="235.95" customHeight="1">
      <c r="A25" s="155">
        <v>2</v>
      </c>
      <c r="B25" s="60">
        <v>48</v>
      </c>
      <c r="C25" s="61" t="s">
        <v>18</v>
      </c>
      <c r="D25" s="78" t="s">
        <v>577</v>
      </c>
      <c r="E25" s="86" t="s">
        <v>578</v>
      </c>
      <c r="F25" s="61">
        <v>1000</v>
      </c>
      <c r="G25" s="61" t="s">
        <v>187</v>
      </c>
      <c r="H25" s="82">
        <v>341828</v>
      </c>
      <c r="I25" s="82">
        <v>341828</v>
      </c>
      <c r="J25" s="61" t="s">
        <v>10</v>
      </c>
      <c r="K25" s="62">
        <v>46112</v>
      </c>
      <c r="L25" s="62">
        <v>46234</v>
      </c>
      <c r="M25" s="61"/>
      <c r="N25" s="65"/>
      <c r="O25" s="61"/>
      <c r="P25" s="61" t="s">
        <v>188</v>
      </c>
      <c r="Q25" s="83" t="s">
        <v>624</v>
      </c>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c r="IU25" s="63"/>
      <c r="IV25" s="63"/>
      <c r="IW25" s="63"/>
      <c r="IX25" s="63"/>
      <c r="IY25" s="63"/>
      <c r="IZ25" s="63"/>
      <c r="JA25" s="63"/>
      <c r="JB25" s="63"/>
      <c r="JC25" s="63"/>
      <c r="JD25" s="63"/>
      <c r="JE25" s="63"/>
      <c r="JF25" s="63"/>
      <c r="JG25" s="63"/>
      <c r="JH25" s="63"/>
      <c r="JI25" s="63"/>
      <c r="JJ25" s="63"/>
      <c r="JK25" s="63"/>
      <c r="JL25" s="63"/>
      <c r="JM25" s="63"/>
      <c r="JN25" s="63"/>
      <c r="JO25" s="63"/>
      <c r="JP25" s="63"/>
      <c r="JQ25" s="63"/>
      <c r="JR25" s="63"/>
      <c r="JS25" s="63"/>
      <c r="JT25" s="63"/>
      <c r="JU25" s="63"/>
      <c r="JV25" s="63"/>
      <c r="JW25" s="63"/>
      <c r="JX25" s="63"/>
      <c r="JY25" s="63"/>
      <c r="JZ25" s="63"/>
      <c r="KA25" s="63"/>
      <c r="KB25" s="63"/>
      <c r="KC25" s="63"/>
      <c r="KD25" s="63"/>
      <c r="KE25" s="63"/>
      <c r="KF25" s="63"/>
      <c r="KG25" s="63"/>
      <c r="KH25" s="63"/>
      <c r="KI25" s="63"/>
      <c r="KJ25" s="63"/>
      <c r="KK25" s="63"/>
      <c r="KL25" s="63"/>
      <c r="KM25" s="63"/>
      <c r="KN25" s="63"/>
      <c r="KO25" s="63"/>
      <c r="KP25" s="63"/>
      <c r="KQ25" s="63"/>
      <c r="KR25" s="63"/>
      <c r="KS25" s="63"/>
      <c r="KT25" s="63"/>
      <c r="KU25" s="63"/>
      <c r="KV25" s="63"/>
      <c r="KW25" s="63"/>
      <c r="KX25" s="63"/>
      <c r="KY25" s="63"/>
      <c r="KZ25" s="63"/>
      <c r="LA25" s="63"/>
      <c r="LB25" s="63"/>
      <c r="LC25" s="63"/>
      <c r="LD25" s="63"/>
      <c r="LE25" s="63"/>
      <c r="LF25" s="63"/>
      <c r="LG25" s="63"/>
      <c r="LH25" s="63"/>
      <c r="LI25" s="63"/>
      <c r="LJ25" s="63"/>
      <c r="LK25" s="63"/>
      <c r="LL25" s="63"/>
      <c r="LM25" s="63"/>
      <c r="LN25" s="63"/>
      <c r="LO25" s="63"/>
      <c r="LP25" s="63"/>
      <c r="LQ25" s="63"/>
      <c r="LR25" s="63"/>
      <c r="LS25" s="63"/>
      <c r="LT25" s="63"/>
      <c r="LU25" s="63"/>
      <c r="LV25" s="63"/>
      <c r="LW25" s="63"/>
      <c r="LX25" s="63"/>
      <c r="LY25" s="63"/>
      <c r="LZ25" s="63"/>
      <c r="MA25" s="63"/>
      <c r="MB25" s="63"/>
      <c r="MC25" s="63"/>
      <c r="MD25" s="63"/>
      <c r="ME25" s="63"/>
      <c r="MF25" s="63"/>
      <c r="MG25" s="63"/>
      <c r="MH25" s="63"/>
      <c r="MI25" s="63"/>
      <c r="MJ25" s="63"/>
      <c r="MK25" s="63"/>
      <c r="ML25" s="63"/>
      <c r="MM25" s="63"/>
      <c r="MN25" s="63"/>
      <c r="MO25" s="63"/>
      <c r="MP25" s="63"/>
      <c r="MQ25" s="63"/>
      <c r="MR25" s="63"/>
      <c r="MS25" s="63"/>
      <c r="MT25" s="63"/>
      <c r="MU25" s="63"/>
      <c r="MV25" s="63"/>
      <c r="MW25" s="63"/>
      <c r="MX25" s="63"/>
      <c r="MY25" s="63"/>
      <c r="MZ25" s="63"/>
      <c r="NA25" s="63"/>
      <c r="NB25" s="63"/>
      <c r="NC25" s="63"/>
      <c r="ND25" s="63"/>
      <c r="NE25" s="63"/>
      <c r="NF25" s="63"/>
      <c r="NG25" s="63"/>
      <c r="NH25" s="63"/>
      <c r="NI25" s="63"/>
      <c r="NJ25" s="63"/>
    </row>
    <row r="26" spans="1:374" ht="196.2" customHeight="1">
      <c r="A26" s="156">
        <v>1</v>
      </c>
      <c r="B26" s="60">
        <v>53</v>
      </c>
      <c r="C26" s="65" t="s">
        <v>19</v>
      </c>
      <c r="D26" s="78" t="s">
        <v>271</v>
      </c>
      <c r="E26" s="77" t="s">
        <v>272</v>
      </c>
      <c r="F26" s="87" t="s">
        <v>528</v>
      </c>
      <c r="G26" s="86" t="s">
        <v>529</v>
      </c>
      <c r="H26" s="84">
        <v>119659</v>
      </c>
      <c r="I26" s="85">
        <v>52365.52</v>
      </c>
      <c r="J26" s="65" t="s">
        <v>10</v>
      </c>
      <c r="K26" s="62">
        <v>46203</v>
      </c>
      <c r="L26" s="62">
        <v>46295</v>
      </c>
      <c r="M26" s="61"/>
      <c r="N26" s="61"/>
      <c r="O26" s="61"/>
      <c r="P26" s="61" t="s">
        <v>623</v>
      </c>
      <c r="Q26" s="83" t="s">
        <v>624</v>
      </c>
    </row>
    <row r="27" spans="1:374" ht="134.4" customHeight="1">
      <c r="A27" s="156">
        <v>2</v>
      </c>
      <c r="B27" s="60">
        <v>54</v>
      </c>
      <c r="C27" s="65" t="s">
        <v>19</v>
      </c>
      <c r="D27" s="87" t="s">
        <v>675</v>
      </c>
      <c r="E27" s="86" t="s">
        <v>272</v>
      </c>
      <c r="F27" s="61" t="s">
        <v>273</v>
      </c>
      <c r="G27" s="89" t="s">
        <v>178</v>
      </c>
      <c r="H27" s="84">
        <f>406453.7+5000</f>
        <v>411453.7</v>
      </c>
      <c r="I27" s="85">
        <v>142536.44</v>
      </c>
      <c r="J27" s="65" t="s">
        <v>10</v>
      </c>
      <c r="K27" s="62">
        <v>46295</v>
      </c>
      <c r="L27" s="62">
        <v>46387</v>
      </c>
      <c r="M27" s="61"/>
      <c r="N27" s="61"/>
      <c r="O27" s="61"/>
      <c r="P27" s="61" t="s">
        <v>623</v>
      </c>
      <c r="Q27" s="83" t="s">
        <v>624</v>
      </c>
    </row>
    <row r="28" spans="1:374" s="64" customFormat="1" ht="130.94999999999999" customHeight="1">
      <c r="A28" s="155">
        <v>3</v>
      </c>
      <c r="B28" s="60">
        <v>55</v>
      </c>
      <c r="C28" s="61" t="s">
        <v>19</v>
      </c>
      <c r="D28" s="78" t="s">
        <v>274</v>
      </c>
      <c r="E28" s="77" t="s">
        <v>275</v>
      </c>
      <c r="F28" s="61" t="s">
        <v>276</v>
      </c>
      <c r="G28" s="61" t="s">
        <v>277</v>
      </c>
      <c r="H28" s="79">
        <v>7200</v>
      </c>
      <c r="I28" s="80">
        <v>3017.51</v>
      </c>
      <c r="J28" s="61" t="s">
        <v>10</v>
      </c>
      <c r="K28" s="62">
        <v>46173</v>
      </c>
      <c r="L28" s="62">
        <v>46265</v>
      </c>
      <c r="M28" s="61"/>
      <c r="N28" s="61"/>
      <c r="O28" s="61"/>
      <c r="P28" s="61" t="s">
        <v>623</v>
      </c>
      <c r="Q28" s="83" t="s">
        <v>628</v>
      </c>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c r="IU28" s="63"/>
      <c r="IV28" s="63"/>
      <c r="IW28" s="63"/>
      <c r="IX28" s="63"/>
      <c r="IY28" s="63"/>
      <c r="IZ28" s="63"/>
      <c r="JA28" s="63"/>
      <c r="JB28" s="63"/>
      <c r="JC28" s="63"/>
      <c r="JD28" s="63"/>
      <c r="JE28" s="63"/>
      <c r="JF28" s="63"/>
      <c r="JG28" s="63"/>
      <c r="JH28" s="63"/>
      <c r="JI28" s="63"/>
      <c r="JJ28" s="63"/>
      <c r="JK28" s="63"/>
      <c r="JL28" s="63"/>
      <c r="JM28" s="63"/>
      <c r="JN28" s="63"/>
      <c r="JO28" s="63"/>
      <c r="JP28" s="63"/>
      <c r="JQ28" s="63"/>
      <c r="JR28" s="63"/>
      <c r="JS28" s="63"/>
      <c r="JT28" s="63"/>
      <c r="JU28" s="63"/>
      <c r="JV28" s="63"/>
      <c r="JW28" s="63"/>
      <c r="JX28" s="63"/>
      <c r="JY28" s="63"/>
      <c r="JZ28" s="63"/>
      <c r="KA28" s="63"/>
      <c r="KB28" s="63"/>
      <c r="KC28" s="63"/>
      <c r="KD28" s="63"/>
      <c r="KE28" s="63"/>
      <c r="KF28" s="63"/>
      <c r="KG28" s="63"/>
      <c r="KH28" s="63"/>
      <c r="KI28" s="63"/>
      <c r="KJ28" s="63"/>
      <c r="KK28" s="63"/>
      <c r="KL28" s="63"/>
      <c r="KM28" s="63"/>
      <c r="KN28" s="63"/>
      <c r="KO28" s="63"/>
      <c r="KP28" s="63"/>
      <c r="KQ28" s="63"/>
      <c r="KR28" s="63"/>
      <c r="KS28" s="63"/>
      <c r="KT28" s="63"/>
      <c r="KU28" s="63"/>
      <c r="KV28" s="63"/>
      <c r="KW28" s="63"/>
      <c r="KX28" s="63"/>
      <c r="KY28" s="63"/>
      <c r="KZ28" s="63"/>
      <c r="LA28" s="63"/>
      <c r="LB28" s="63"/>
      <c r="LC28" s="63"/>
      <c r="LD28" s="63"/>
      <c r="LE28" s="63"/>
      <c r="LF28" s="63"/>
      <c r="LG28" s="63"/>
      <c r="LH28" s="63"/>
      <c r="LI28" s="63"/>
      <c r="LJ28" s="63"/>
      <c r="LK28" s="63"/>
      <c r="LL28" s="63"/>
      <c r="LM28" s="63"/>
      <c r="LN28" s="63"/>
      <c r="LO28" s="63"/>
      <c r="LP28" s="63"/>
      <c r="LQ28" s="63"/>
      <c r="LR28" s="63"/>
      <c r="LS28" s="63"/>
      <c r="LT28" s="63"/>
      <c r="LU28" s="63"/>
      <c r="LV28" s="63"/>
      <c r="LW28" s="63"/>
      <c r="LX28" s="63"/>
      <c r="LY28" s="63"/>
      <c r="LZ28" s="63"/>
      <c r="MA28" s="63"/>
      <c r="MB28" s="63"/>
      <c r="MC28" s="63"/>
      <c r="MD28" s="63"/>
      <c r="ME28" s="63"/>
      <c r="MF28" s="63"/>
      <c r="MG28" s="63"/>
      <c r="MH28" s="63"/>
      <c r="MI28" s="63"/>
      <c r="MJ28" s="63"/>
      <c r="MK28" s="63"/>
      <c r="ML28" s="63"/>
      <c r="MM28" s="63"/>
      <c r="MN28" s="63"/>
      <c r="MO28" s="63"/>
      <c r="MP28" s="63"/>
      <c r="MQ28" s="63"/>
      <c r="MR28" s="63"/>
      <c r="MS28" s="63"/>
      <c r="MT28" s="63"/>
      <c r="MU28" s="63"/>
      <c r="MV28" s="63"/>
      <c r="MW28" s="63"/>
      <c r="MX28" s="63"/>
      <c r="MY28" s="63"/>
      <c r="MZ28" s="63"/>
      <c r="NA28" s="63"/>
      <c r="NB28" s="63"/>
      <c r="NC28" s="63"/>
      <c r="ND28" s="63"/>
      <c r="NE28" s="63"/>
      <c r="NF28" s="63"/>
      <c r="NG28" s="63"/>
      <c r="NH28" s="63"/>
      <c r="NI28" s="63"/>
      <c r="NJ28" s="63"/>
    </row>
    <row r="29" spans="1:374" s="64" customFormat="1" ht="90" customHeight="1">
      <c r="A29" s="155">
        <v>4</v>
      </c>
      <c r="B29" s="60">
        <v>56</v>
      </c>
      <c r="C29" s="61" t="s">
        <v>19</v>
      </c>
      <c r="D29" s="78" t="s">
        <v>278</v>
      </c>
      <c r="E29" s="77" t="s">
        <v>279</v>
      </c>
      <c r="F29" s="61" t="s">
        <v>273</v>
      </c>
      <c r="G29" s="61" t="s">
        <v>178</v>
      </c>
      <c r="H29" s="84">
        <v>1469870.68</v>
      </c>
      <c r="I29" s="85">
        <v>489956.89</v>
      </c>
      <c r="J29" s="61" t="s">
        <v>10</v>
      </c>
      <c r="K29" s="62">
        <v>46173</v>
      </c>
      <c r="L29" s="62">
        <v>46295</v>
      </c>
      <c r="M29" s="61"/>
      <c r="N29" s="61"/>
      <c r="O29" s="61"/>
      <c r="P29" s="61" t="s">
        <v>623</v>
      </c>
      <c r="Q29" s="83" t="s">
        <v>624</v>
      </c>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c r="IS29" s="63"/>
      <c r="IT29" s="63"/>
      <c r="IU29" s="63"/>
      <c r="IV29" s="63"/>
      <c r="IW29" s="63"/>
      <c r="IX29" s="63"/>
      <c r="IY29" s="63"/>
      <c r="IZ29" s="63"/>
      <c r="JA29" s="63"/>
      <c r="JB29" s="63"/>
      <c r="JC29" s="63"/>
      <c r="JD29" s="63"/>
      <c r="JE29" s="63"/>
      <c r="JF29" s="63"/>
      <c r="JG29" s="63"/>
      <c r="JH29" s="63"/>
      <c r="JI29" s="63"/>
      <c r="JJ29" s="63"/>
      <c r="JK29" s="63"/>
      <c r="JL29" s="63"/>
      <c r="JM29" s="63"/>
      <c r="JN29" s="63"/>
      <c r="JO29" s="63"/>
      <c r="JP29" s="63"/>
      <c r="JQ29" s="63"/>
      <c r="JR29" s="63"/>
      <c r="JS29" s="63"/>
      <c r="JT29" s="63"/>
      <c r="JU29" s="63"/>
      <c r="JV29" s="63"/>
      <c r="JW29" s="63"/>
      <c r="JX29" s="63"/>
      <c r="JY29" s="63"/>
      <c r="JZ29" s="63"/>
      <c r="KA29" s="63"/>
      <c r="KB29" s="63"/>
      <c r="KC29" s="63"/>
      <c r="KD29" s="63"/>
      <c r="KE29" s="63"/>
      <c r="KF29" s="63"/>
      <c r="KG29" s="63"/>
      <c r="KH29" s="63"/>
      <c r="KI29" s="63"/>
      <c r="KJ29" s="63"/>
      <c r="KK29" s="63"/>
      <c r="KL29" s="63"/>
      <c r="KM29" s="63"/>
      <c r="KN29" s="63"/>
      <c r="KO29" s="63"/>
      <c r="KP29" s="63"/>
      <c r="KQ29" s="63"/>
      <c r="KR29" s="63"/>
      <c r="KS29" s="63"/>
      <c r="KT29" s="63"/>
      <c r="KU29" s="63"/>
      <c r="KV29" s="63"/>
      <c r="KW29" s="63"/>
      <c r="KX29" s="63"/>
      <c r="KY29" s="63"/>
      <c r="KZ29" s="63"/>
      <c r="LA29" s="63"/>
      <c r="LB29" s="63"/>
      <c r="LC29" s="63"/>
      <c r="LD29" s="63"/>
      <c r="LE29" s="63"/>
      <c r="LF29" s="63"/>
      <c r="LG29" s="63"/>
      <c r="LH29" s="63"/>
      <c r="LI29" s="63"/>
      <c r="LJ29" s="63"/>
      <c r="LK29" s="63"/>
      <c r="LL29" s="63"/>
      <c r="LM29" s="63"/>
      <c r="LN29" s="63"/>
      <c r="LO29" s="63"/>
      <c r="LP29" s="63"/>
      <c r="LQ29" s="63"/>
      <c r="LR29" s="63"/>
      <c r="LS29" s="63"/>
      <c r="LT29" s="63"/>
      <c r="LU29" s="63"/>
      <c r="LV29" s="63"/>
      <c r="LW29" s="63"/>
      <c r="LX29" s="63"/>
      <c r="LY29" s="63"/>
      <c r="LZ29" s="63"/>
      <c r="MA29" s="63"/>
      <c r="MB29" s="63"/>
      <c r="MC29" s="63"/>
      <c r="MD29" s="63"/>
      <c r="ME29" s="63"/>
      <c r="MF29" s="63"/>
      <c r="MG29" s="63"/>
      <c r="MH29" s="63"/>
      <c r="MI29" s="63"/>
      <c r="MJ29" s="63"/>
      <c r="MK29" s="63"/>
      <c r="ML29" s="63"/>
      <c r="MM29" s="63"/>
      <c r="MN29" s="63"/>
      <c r="MO29" s="63"/>
      <c r="MP29" s="63"/>
      <c r="MQ29" s="63"/>
      <c r="MR29" s="63"/>
      <c r="MS29" s="63"/>
      <c r="MT29" s="63"/>
      <c r="MU29" s="63"/>
      <c r="MV29" s="63"/>
      <c r="MW29" s="63"/>
      <c r="MX29" s="63"/>
      <c r="MY29" s="63"/>
      <c r="MZ29" s="63"/>
      <c r="NA29" s="63"/>
      <c r="NB29" s="63"/>
      <c r="NC29" s="63"/>
      <c r="ND29" s="63"/>
      <c r="NE29" s="63"/>
      <c r="NF29" s="63"/>
      <c r="NG29" s="63"/>
      <c r="NH29" s="63"/>
      <c r="NI29" s="63"/>
      <c r="NJ29" s="63"/>
    </row>
    <row r="30" spans="1:374" ht="102.6" customHeight="1">
      <c r="A30" s="156">
        <v>5</v>
      </c>
      <c r="B30" s="60">
        <v>57</v>
      </c>
      <c r="C30" s="65" t="s">
        <v>19</v>
      </c>
      <c r="D30" s="87" t="s">
        <v>280</v>
      </c>
      <c r="E30" s="86" t="s">
        <v>281</v>
      </c>
      <c r="F30" s="61">
        <v>247</v>
      </c>
      <c r="G30" s="61" t="s">
        <v>288</v>
      </c>
      <c r="H30" s="84">
        <v>23999983.699999999</v>
      </c>
      <c r="I30" s="85">
        <v>10462776.605166666</v>
      </c>
      <c r="J30" s="65" t="s">
        <v>10</v>
      </c>
      <c r="K30" s="62">
        <v>46081</v>
      </c>
      <c r="L30" s="62">
        <v>46142</v>
      </c>
      <c r="M30" s="61"/>
      <c r="N30" s="61"/>
      <c r="O30" s="61"/>
      <c r="P30" s="88" t="s">
        <v>621</v>
      </c>
      <c r="Q30" s="83" t="s">
        <v>629</v>
      </c>
    </row>
    <row r="31" spans="1:374" ht="113.4" customHeight="1">
      <c r="A31" s="156">
        <v>7</v>
      </c>
      <c r="B31" s="60">
        <v>58</v>
      </c>
      <c r="C31" s="65" t="s">
        <v>19</v>
      </c>
      <c r="D31" s="78" t="s">
        <v>282</v>
      </c>
      <c r="E31" s="77" t="s">
        <v>283</v>
      </c>
      <c r="F31" s="61">
        <v>62</v>
      </c>
      <c r="G31" s="61" t="s">
        <v>288</v>
      </c>
      <c r="H31" s="84">
        <v>3113601</v>
      </c>
      <c r="I31" s="85">
        <v>864889.16666666663</v>
      </c>
      <c r="J31" s="61" t="s">
        <v>10</v>
      </c>
      <c r="K31" s="62">
        <v>46234</v>
      </c>
      <c r="L31" s="62">
        <v>46295</v>
      </c>
      <c r="M31" s="61"/>
      <c r="N31" s="61"/>
      <c r="O31" s="61"/>
      <c r="P31" s="61" t="s">
        <v>623</v>
      </c>
      <c r="Q31" s="83" t="s">
        <v>630</v>
      </c>
    </row>
    <row r="32" spans="1:374" ht="94.95" customHeight="1">
      <c r="A32" s="156">
        <v>9</v>
      </c>
      <c r="B32" s="60">
        <v>59</v>
      </c>
      <c r="C32" s="65" t="s">
        <v>19</v>
      </c>
      <c r="D32" s="87" t="s">
        <v>284</v>
      </c>
      <c r="E32" s="86" t="s">
        <v>283</v>
      </c>
      <c r="F32" s="89">
        <v>43</v>
      </c>
      <c r="G32" s="61" t="s">
        <v>288</v>
      </c>
      <c r="H32" s="90">
        <v>2359329</v>
      </c>
      <c r="I32" s="90">
        <v>83222.31180000001</v>
      </c>
      <c r="J32" s="61" t="s">
        <v>10</v>
      </c>
      <c r="K32" s="62">
        <v>46326</v>
      </c>
      <c r="L32" s="62">
        <v>46387</v>
      </c>
      <c r="M32" s="91"/>
      <c r="N32" s="91"/>
      <c r="O32" s="61"/>
      <c r="P32" s="61" t="s">
        <v>623</v>
      </c>
      <c r="Q32" s="83" t="s">
        <v>630</v>
      </c>
    </row>
    <row r="33" spans="1:374" ht="114" customHeight="1">
      <c r="A33" s="156">
        <v>10</v>
      </c>
      <c r="B33" s="60">
        <v>60</v>
      </c>
      <c r="C33" s="65" t="s">
        <v>19</v>
      </c>
      <c r="D33" s="87" t="s">
        <v>285</v>
      </c>
      <c r="E33" s="86" t="s">
        <v>283</v>
      </c>
      <c r="F33" s="89">
        <v>43</v>
      </c>
      <c r="G33" s="61" t="s">
        <v>288</v>
      </c>
      <c r="H33" s="90">
        <v>2296111</v>
      </c>
      <c r="I33" s="90">
        <v>2270161.4790000003</v>
      </c>
      <c r="J33" s="61" t="s">
        <v>10</v>
      </c>
      <c r="K33" s="62">
        <v>46295</v>
      </c>
      <c r="L33" s="62">
        <v>46387</v>
      </c>
      <c r="M33" s="91"/>
      <c r="N33" s="91"/>
      <c r="O33" s="61"/>
      <c r="P33" s="61" t="s">
        <v>623</v>
      </c>
      <c r="Q33" s="83" t="s">
        <v>630</v>
      </c>
    </row>
    <row r="34" spans="1:374" ht="114" customHeight="1">
      <c r="A34" s="156">
        <v>11</v>
      </c>
      <c r="B34" s="60">
        <v>61</v>
      </c>
      <c r="C34" s="65" t="s">
        <v>19</v>
      </c>
      <c r="D34" s="87" t="s">
        <v>286</v>
      </c>
      <c r="E34" s="86" t="s">
        <v>283</v>
      </c>
      <c r="F34" s="61">
        <v>236</v>
      </c>
      <c r="G34" s="61" t="s">
        <v>288</v>
      </c>
      <c r="H34" s="84">
        <v>19147949.16</v>
      </c>
      <c r="I34" s="85">
        <v>14155806.937499998</v>
      </c>
      <c r="J34" s="65" t="s">
        <v>10</v>
      </c>
      <c r="K34" s="62">
        <v>46234</v>
      </c>
      <c r="L34" s="62">
        <v>46295</v>
      </c>
      <c r="M34" s="61"/>
      <c r="N34" s="61"/>
      <c r="O34" s="61"/>
      <c r="P34" s="61" t="s">
        <v>623</v>
      </c>
      <c r="Q34" s="83" t="s">
        <v>631</v>
      </c>
    </row>
    <row r="35" spans="1:374" ht="91.2" customHeight="1">
      <c r="A35" s="156">
        <v>13</v>
      </c>
      <c r="B35" s="60">
        <v>62</v>
      </c>
      <c r="C35" s="65" t="s">
        <v>19</v>
      </c>
      <c r="D35" s="78" t="s">
        <v>530</v>
      </c>
      <c r="E35" s="86" t="s">
        <v>287</v>
      </c>
      <c r="F35" s="61">
        <v>28</v>
      </c>
      <c r="G35" s="61" t="s">
        <v>288</v>
      </c>
      <c r="H35" s="84">
        <v>3291886</v>
      </c>
      <c r="I35" s="85">
        <v>2871257.9228666667</v>
      </c>
      <c r="J35" s="65" t="s">
        <v>10</v>
      </c>
      <c r="K35" s="62">
        <v>46022</v>
      </c>
      <c r="L35" s="62">
        <v>46081</v>
      </c>
      <c r="M35" s="61"/>
      <c r="N35" s="61"/>
      <c r="O35" s="61"/>
      <c r="P35" s="61" t="s">
        <v>623</v>
      </c>
      <c r="Q35" s="83" t="s">
        <v>632</v>
      </c>
    </row>
    <row r="36" spans="1:374" s="64" customFormat="1" ht="111.6" customHeight="1">
      <c r="A36" s="155">
        <v>14</v>
      </c>
      <c r="B36" s="60">
        <v>63</v>
      </c>
      <c r="C36" s="61" t="s">
        <v>19</v>
      </c>
      <c r="D36" s="78" t="s">
        <v>289</v>
      </c>
      <c r="E36" s="77" t="s">
        <v>290</v>
      </c>
      <c r="F36" s="61" t="s">
        <v>291</v>
      </c>
      <c r="G36" s="61" t="s">
        <v>178</v>
      </c>
      <c r="H36" s="84">
        <v>119331</v>
      </c>
      <c r="I36" s="85">
        <v>39496.199999999997</v>
      </c>
      <c r="J36" s="61" t="s">
        <v>10</v>
      </c>
      <c r="K36" s="62">
        <v>46173</v>
      </c>
      <c r="L36" s="62">
        <v>46356</v>
      </c>
      <c r="M36" s="61"/>
      <c r="N36" s="65"/>
      <c r="O36" s="61"/>
      <c r="P36" s="61" t="s">
        <v>623</v>
      </c>
      <c r="Q36" s="83" t="s">
        <v>624</v>
      </c>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c r="IF36" s="63"/>
      <c r="IG36" s="63"/>
      <c r="IH36" s="63"/>
      <c r="II36" s="63"/>
      <c r="IJ36" s="63"/>
      <c r="IK36" s="63"/>
      <c r="IL36" s="63"/>
      <c r="IM36" s="63"/>
      <c r="IN36" s="63"/>
      <c r="IO36" s="63"/>
      <c r="IP36" s="63"/>
      <c r="IQ36" s="63"/>
      <c r="IR36" s="63"/>
      <c r="IS36" s="63"/>
      <c r="IT36" s="63"/>
      <c r="IU36" s="63"/>
      <c r="IV36" s="63"/>
      <c r="IW36" s="63"/>
      <c r="IX36" s="63"/>
      <c r="IY36" s="63"/>
      <c r="IZ36" s="63"/>
      <c r="JA36" s="63"/>
      <c r="JB36" s="63"/>
      <c r="JC36" s="63"/>
      <c r="JD36" s="63"/>
      <c r="JE36" s="63"/>
      <c r="JF36" s="63"/>
      <c r="JG36" s="63"/>
      <c r="JH36" s="63"/>
      <c r="JI36" s="63"/>
      <c r="JJ36" s="63"/>
      <c r="JK36" s="63"/>
      <c r="JL36" s="63"/>
      <c r="JM36" s="63"/>
      <c r="JN36" s="63"/>
      <c r="JO36" s="63"/>
      <c r="JP36" s="63"/>
      <c r="JQ36" s="63"/>
      <c r="JR36" s="63"/>
      <c r="JS36" s="63"/>
      <c r="JT36" s="63"/>
      <c r="JU36" s="63"/>
      <c r="JV36" s="63"/>
      <c r="JW36" s="63"/>
      <c r="JX36" s="63"/>
      <c r="JY36" s="63"/>
      <c r="JZ36" s="63"/>
      <c r="KA36" s="63"/>
      <c r="KB36" s="63"/>
      <c r="KC36" s="63"/>
      <c r="KD36" s="63"/>
      <c r="KE36" s="63"/>
      <c r="KF36" s="63"/>
      <c r="KG36" s="63"/>
      <c r="KH36" s="63"/>
      <c r="KI36" s="63"/>
      <c r="KJ36" s="63"/>
      <c r="KK36" s="63"/>
      <c r="KL36" s="63"/>
      <c r="KM36" s="63"/>
      <c r="KN36" s="63"/>
      <c r="KO36" s="63"/>
      <c r="KP36" s="63"/>
      <c r="KQ36" s="63"/>
      <c r="KR36" s="63"/>
      <c r="KS36" s="63"/>
      <c r="KT36" s="63"/>
      <c r="KU36" s="63"/>
      <c r="KV36" s="63"/>
      <c r="KW36" s="63"/>
      <c r="KX36" s="63"/>
      <c r="KY36" s="63"/>
      <c r="KZ36" s="63"/>
      <c r="LA36" s="63"/>
      <c r="LB36" s="63"/>
      <c r="LC36" s="63"/>
      <c r="LD36" s="63"/>
      <c r="LE36" s="63"/>
      <c r="LF36" s="63"/>
      <c r="LG36" s="63"/>
      <c r="LH36" s="63"/>
      <c r="LI36" s="63"/>
      <c r="LJ36" s="63"/>
      <c r="LK36" s="63"/>
      <c r="LL36" s="63"/>
      <c r="LM36" s="63"/>
      <c r="LN36" s="63"/>
      <c r="LO36" s="63"/>
      <c r="LP36" s="63"/>
      <c r="LQ36" s="63"/>
      <c r="LR36" s="63"/>
      <c r="LS36" s="63"/>
      <c r="LT36" s="63"/>
      <c r="LU36" s="63"/>
      <c r="LV36" s="63"/>
      <c r="LW36" s="63"/>
      <c r="LX36" s="63"/>
      <c r="LY36" s="63"/>
      <c r="LZ36" s="63"/>
      <c r="MA36" s="63"/>
      <c r="MB36" s="63"/>
      <c r="MC36" s="63"/>
      <c r="MD36" s="63"/>
      <c r="ME36" s="63"/>
      <c r="MF36" s="63"/>
      <c r="MG36" s="63"/>
      <c r="MH36" s="63"/>
      <c r="MI36" s="63"/>
      <c r="MJ36" s="63"/>
      <c r="MK36" s="63"/>
      <c r="ML36" s="63"/>
      <c r="MM36" s="63"/>
      <c r="MN36" s="63"/>
      <c r="MO36" s="63"/>
      <c r="MP36" s="63"/>
      <c r="MQ36" s="63"/>
      <c r="MR36" s="63"/>
      <c r="MS36" s="63"/>
      <c r="MT36" s="63"/>
      <c r="MU36" s="63"/>
      <c r="MV36" s="63"/>
      <c r="MW36" s="63"/>
      <c r="MX36" s="63"/>
      <c r="MY36" s="63"/>
      <c r="MZ36" s="63"/>
      <c r="NA36" s="63"/>
      <c r="NB36" s="63"/>
      <c r="NC36" s="63"/>
      <c r="ND36" s="63"/>
      <c r="NE36" s="63"/>
      <c r="NF36" s="63"/>
      <c r="NG36" s="63"/>
      <c r="NH36" s="63"/>
      <c r="NI36" s="63"/>
      <c r="NJ36" s="63"/>
    </row>
    <row r="37" spans="1:374" ht="81" customHeight="1">
      <c r="A37" s="156">
        <v>15</v>
      </c>
      <c r="B37" s="60">
        <v>64</v>
      </c>
      <c r="C37" s="65" t="s">
        <v>19</v>
      </c>
      <c r="D37" s="78" t="s">
        <v>292</v>
      </c>
      <c r="E37" s="77" t="s">
        <v>191</v>
      </c>
      <c r="F37" s="61">
        <v>12</v>
      </c>
      <c r="G37" s="61" t="s">
        <v>177</v>
      </c>
      <c r="H37" s="84">
        <v>25585.11</v>
      </c>
      <c r="I37" s="85">
        <v>5398.46</v>
      </c>
      <c r="J37" s="61" t="s">
        <v>10</v>
      </c>
      <c r="K37" s="62">
        <v>46173</v>
      </c>
      <c r="L37" s="62">
        <v>46326</v>
      </c>
      <c r="M37" s="61"/>
      <c r="N37" s="65"/>
      <c r="O37" s="61"/>
      <c r="P37" s="61" t="s">
        <v>623</v>
      </c>
      <c r="Q37" s="83" t="s">
        <v>624</v>
      </c>
    </row>
    <row r="38" spans="1:374" s="64" customFormat="1" ht="97.2" customHeight="1">
      <c r="A38" s="155">
        <v>17</v>
      </c>
      <c r="B38" s="60">
        <v>65</v>
      </c>
      <c r="C38" s="61" t="s">
        <v>19</v>
      </c>
      <c r="D38" s="78" t="s">
        <v>293</v>
      </c>
      <c r="E38" s="77" t="s">
        <v>294</v>
      </c>
      <c r="F38" s="61" t="s">
        <v>291</v>
      </c>
      <c r="G38" s="61" t="s">
        <v>178</v>
      </c>
      <c r="H38" s="84">
        <v>20950</v>
      </c>
      <c r="I38" s="85">
        <v>3807.11</v>
      </c>
      <c r="J38" s="61" t="s">
        <v>4</v>
      </c>
      <c r="K38" s="62">
        <v>46203</v>
      </c>
      <c r="L38" s="62">
        <v>46326</v>
      </c>
      <c r="M38" s="91"/>
      <c r="N38" s="91"/>
      <c r="O38" s="61"/>
      <c r="P38" s="61" t="s">
        <v>623</v>
      </c>
      <c r="Q38" s="83" t="s">
        <v>624</v>
      </c>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c r="IF38" s="63"/>
      <c r="IG38" s="63"/>
      <c r="IH38" s="63"/>
      <c r="II38" s="63"/>
      <c r="IJ38" s="63"/>
      <c r="IK38" s="63"/>
      <c r="IL38" s="63"/>
      <c r="IM38" s="63"/>
      <c r="IN38" s="63"/>
      <c r="IO38" s="63"/>
      <c r="IP38" s="63"/>
      <c r="IQ38" s="63"/>
      <c r="IR38" s="63"/>
      <c r="IS38" s="63"/>
      <c r="IT38" s="63"/>
      <c r="IU38" s="63"/>
      <c r="IV38" s="63"/>
      <c r="IW38" s="63"/>
      <c r="IX38" s="63"/>
      <c r="IY38" s="63"/>
      <c r="IZ38" s="63"/>
      <c r="JA38" s="63"/>
      <c r="JB38" s="63"/>
      <c r="JC38" s="63"/>
      <c r="JD38" s="63"/>
      <c r="JE38" s="63"/>
      <c r="JF38" s="63"/>
      <c r="JG38" s="63"/>
      <c r="JH38" s="63"/>
      <c r="JI38" s="63"/>
      <c r="JJ38" s="63"/>
      <c r="JK38" s="63"/>
      <c r="JL38" s="63"/>
      <c r="JM38" s="63"/>
      <c r="JN38" s="63"/>
      <c r="JO38" s="63"/>
      <c r="JP38" s="63"/>
      <c r="JQ38" s="63"/>
      <c r="JR38" s="63"/>
      <c r="JS38" s="63"/>
      <c r="JT38" s="63"/>
      <c r="JU38" s="63"/>
      <c r="JV38" s="63"/>
      <c r="JW38" s="63"/>
      <c r="JX38" s="63"/>
      <c r="JY38" s="63"/>
      <c r="JZ38" s="63"/>
      <c r="KA38" s="63"/>
      <c r="KB38" s="63"/>
      <c r="KC38" s="63"/>
      <c r="KD38" s="63"/>
      <c r="KE38" s="63"/>
      <c r="KF38" s="63"/>
      <c r="KG38" s="63"/>
      <c r="KH38" s="63"/>
      <c r="KI38" s="63"/>
      <c r="KJ38" s="63"/>
      <c r="KK38" s="63"/>
      <c r="KL38" s="63"/>
      <c r="KM38" s="63"/>
      <c r="KN38" s="63"/>
      <c r="KO38" s="63"/>
      <c r="KP38" s="63"/>
      <c r="KQ38" s="63"/>
      <c r="KR38" s="63"/>
      <c r="KS38" s="63"/>
      <c r="KT38" s="63"/>
      <c r="KU38" s="63"/>
      <c r="KV38" s="63"/>
      <c r="KW38" s="63"/>
      <c r="KX38" s="63"/>
      <c r="KY38" s="63"/>
      <c r="KZ38" s="63"/>
      <c r="LA38" s="63"/>
      <c r="LB38" s="63"/>
      <c r="LC38" s="63"/>
      <c r="LD38" s="63"/>
      <c r="LE38" s="63"/>
      <c r="LF38" s="63"/>
      <c r="LG38" s="63"/>
      <c r="LH38" s="63"/>
      <c r="LI38" s="63"/>
      <c r="LJ38" s="63"/>
      <c r="LK38" s="63"/>
      <c r="LL38" s="63"/>
      <c r="LM38" s="63"/>
      <c r="LN38" s="63"/>
      <c r="LO38" s="63"/>
      <c r="LP38" s="63"/>
      <c r="LQ38" s="63"/>
      <c r="LR38" s="63"/>
      <c r="LS38" s="63"/>
      <c r="LT38" s="63"/>
      <c r="LU38" s="63"/>
      <c r="LV38" s="63"/>
      <c r="LW38" s="63"/>
      <c r="LX38" s="63"/>
      <c r="LY38" s="63"/>
      <c r="LZ38" s="63"/>
      <c r="MA38" s="63"/>
      <c r="MB38" s="63"/>
      <c r="MC38" s="63"/>
      <c r="MD38" s="63"/>
      <c r="ME38" s="63"/>
      <c r="MF38" s="63"/>
      <c r="MG38" s="63"/>
      <c r="MH38" s="63"/>
      <c r="MI38" s="63"/>
      <c r="MJ38" s="63"/>
      <c r="MK38" s="63"/>
      <c r="ML38" s="63"/>
      <c r="MM38" s="63"/>
      <c r="MN38" s="63"/>
      <c r="MO38" s="63"/>
      <c r="MP38" s="63"/>
      <c r="MQ38" s="63"/>
      <c r="MR38" s="63"/>
      <c r="MS38" s="63"/>
      <c r="MT38" s="63"/>
      <c r="MU38" s="63"/>
      <c r="MV38" s="63"/>
      <c r="MW38" s="63"/>
      <c r="MX38" s="63"/>
      <c r="MY38" s="63"/>
      <c r="MZ38" s="63"/>
      <c r="NA38" s="63"/>
      <c r="NB38" s="63"/>
      <c r="NC38" s="63"/>
      <c r="ND38" s="63"/>
      <c r="NE38" s="63"/>
      <c r="NF38" s="63"/>
      <c r="NG38" s="63"/>
      <c r="NH38" s="63"/>
      <c r="NI38" s="63"/>
      <c r="NJ38" s="63"/>
    </row>
    <row r="39" spans="1:374" s="64" customFormat="1" ht="125.4" customHeight="1">
      <c r="A39" s="155">
        <v>18</v>
      </c>
      <c r="B39" s="60">
        <v>66</v>
      </c>
      <c r="C39" s="61" t="s">
        <v>19</v>
      </c>
      <c r="D39" s="78" t="s">
        <v>808</v>
      </c>
      <c r="E39" s="77" t="s">
        <v>807</v>
      </c>
      <c r="F39" s="61" t="s">
        <v>291</v>
      </c>
      <c r="G39" s="61" t="s">
        <v>178</v>
      </c>
      <c r="H39" s="84">
        <v>20413</v>
      </c>
      <c r="I39" s="85">
        <v>3290.12</v>
      </c>
      <c r="J39" s="61" t="s">
        <v>4</v>
      </c>
      <c r="K39" s="62">
        <v>46234</v>
      </c>
      <c r="L39" s="62">
        <v>46356</v>
      </c>
      <c r="M39" s="61"/>
      <c r="N39" s="61"/>
      <c r="O39" s="61"/>
      <c r="P39" s="61" t="s">
        <v>623</v>
      </c>
      <c r="Q39" s="83" t="s">
        <v>624</v>
      </c>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c r="IF39" s="63"/>
      <c r="IG39" s="63"/>
      <c r="IH39" s="63"/>
      <c r="II39" s="63"/>
      <c r="IJ39" s="63"/>
      <c r="IK39" s="63"/>
      <c r="IL39" s="63"/>
      <c r="IM39" s="63"/>
      <c r="IN39" s="63"/>
      <c r="IO39" s="63"/>
      <c r="IP39" s="63"/>
      <c r="IQ39" s="63"/>
      <c r="IR39" s="63"/>
      <c r="IS39" s="63"/>
      <c r="IT39" s="63"/>
      <c r="IU39" s="63"/>
      <c r="IV39" s="63"/>
      <c r="IW39" s="63"/>
      <c r="IX39" s="63"/>
      <c r="IY39" s="63"/>
      <c r="IZ39" s="63"/>
      <c r="JA39" s="63"/>
      <c r="JB39" s="63"/>
      <c r="JC39" s="63"/>
      <c r="JD39" s="63"/>
      <c r="JE39" s="63"/>
      <c r="JF39" s="63"/>
      <c r="JG39" s="63"/>
      <c r="JH39" s="63"/>
      <c r="JI39" s="63"/>
      <c r="JJ39" s="63"/>
      <c r="JK39" s="63"/>
      <c r="JL39" s="63"/>
      <c r="JM39" s="63"/>
      <c r="JN39" s="63"/>
      <c r="JO39" s="63"/>
      <c r="JP39" s="63"/>
      <c r="JQ39" s="63"/>
      <c r="JR39" s="63"/>
      <c r="JS39" s="63"/>
      <c r="JT39" s="63"/>
      <c r="JU39" s="63"/>
      <c r="JV39" s="63"/>
      <c r="JW39" s="63"/>
      <c r="JX39" s="63"/>
      <c r="JY39" s="63"/>
      <c r="JZ39" s="63"/>
      <c r="KA39" s="63"/>
      <c r="KB39" s="63"/>
      <c r="KC39" s="63"/>
      <c r="KD39" s="63"/>
      <c r="KE39" s="63"/>
      <c r="KF39" s="63"/>
      <c r="KG39" s="63"/>
      <c r="KH39" s="63"/>
      <c r="KI39" s="63"/>
      <c r="KJ39" s="63"/>
      <c r="KK39" s="63"/>
      <c r="KL39" s="63"/>
      <c r="KM39" s="63"/>
      <c r="KN39" s="63"/>
      <c r="KO39" s="63"/>
      <c r="KP39" s="63"/>
      <c r="KQ39" s="63"/>
      <c r="KR39" s="63"/>
      <c r="KS39" s="63"/>
      <c r="KT39" s="63"/>
      <c r="KU39" s="63"/>
      <c r="KV39" s="63"/>
      <c r="KW39" s="63"/>
      <c r="KX39" s="63"/>
      <c r="KY39" s="63"/>
      <c r="KZ39" s="63"/>
      <c r="LA39" s="63"/>
      <c r="LB39" s="63"/>
      <c r="LC39" s="63"/>
      <c r="LD39" s="63"/>
      <c r="LE39" s="63"/>
      <c r="LF39" s="63"/>
      <c r="LG39" s="63"/>
      <c r="LH39" s="63"/>
      <c r="LI39" s="63"/>
      <c r="LJ39" s="63"/>
      <c r="LK39" s="63"/>
      <c r="LL39" s="63"/>
      <c r="LM39" s="63"/>
      <c r="LN39" s="63"/>
      <c r="LO39" s="63"/>
      <c r="LP39" s="63"/>
      <c r="LQ39" s="63"/>
      <c r="LR39" s="63"/>
      <c r="LS39" s="63"/>
      <c r="LT39" s="63"/>
      <c r="LU39" s="63"/>
      <c r="LV39" s="63"/>
      <c r="LW39" s="63"/>
      <c r="LX39" s="63"/>
      <c r="LY39" s="63"/>
      <c r="LZ39" s="63"/>
      <c r="MA39" s="63"/>
      <c r="MB39" s="63"/>
      <c r="MC39" s="63"/>
      <c r="MD39" s="63"/>
      <c r="ME39" s="63"/>
      <c r="MF39" s="63"/>
      <c r="MG39" s="63"/>
      <c r="MH39" s="63"/>
      <c r="MI39" s="63"/>
      <c r="MJ39" s="63"/>
      <c r="MK39" s="63"/>
      <c r="ML39" s="63"/>
      <c r="MM39" s="63"/>
      <c r="MN39" s="63"/>
      <c r="MO39" s="63"/>
      <c r="MP39" s="63"/>
      <c r="MQ39" s="63"/>
      <c r="MR39" s="63"/>
      <c r="MS39" s="63"/>
      <c r="MT39" s="63"/>
      <c r="MU39" s="63"/>
      <c r="MV39" s="63"/>
      <c r="MW39" s="63"/>
      <c r="MX39" s="63"/>
      <c r="MY39" s="63"/>
      <c r="MZ39" s="63"/>
      <c r="NA39" s="63"/>
      <c r="NB39" s="63"/>
      <c r="NC39" s="63"/>
      <c r="ND39" s="63"/>
      <c r="NE39" s="63"/>
      <c r="NF39" s="63"/>
      <c r="NG39" s="63"/>
      <c r="NH39" s="63"/>
      <c r="NI39" s="63"/>
      <c r="NJ39" s="63"/>
    </row>
    <row r="40" spans="1:374" s="64" customFormat="1" ht="90.6" customHeight="1">
      <c r="A40" s="155">
        <v>19</v>
      </c>
      <c r="B40" s="60">
        <v>67</v>
      </c>
      <c r="C40" s="61" t="s">
        <v>19</v>
      </c>
      <c r="D40" s="78" t="s">
        <v>295</v>
      </c>
      <c r="E40" s="77" t="s">
        <v>296</v>
      </c>
      <c r="F40" s="61">
        <v>2</v>
      </c>
      <c r="G40" s="61" t="s">
        <v>297</v>
      </c>
      <c r="H40" s="92">
        <v>13319</v>
      </c>
      <c r="I40" s="85">
        <v>13319</v>
      </c>
      <c r="J40" s="61" t="s">
        <v>10</v>
      </c>
      <c r="K40" s="62">
        <v>46234</v>
      </c>
      <c r="L40" s="62">
        <v>46356</v>
      </c>
      <c r="M40" s="91"/>
      <c r="N40" s="91"/>
      <c r="O40" s="61"/>
      <c r="P40" s="61" t="s">
        <v>623</v>
      </c>
      <c r="Q40" s="83" t="s">
        <v>624</v>
      </c>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c r="IF40" s="63"/>
      <c r="IG40" s="63"/>
      <c r="IH40" s="63"/>
      <c r="II40" s="63"/>
      <c r="IJ40" s="63"/>
      <c r="IK40" s="63"/>
      <c r="IL40" s="63"/>
      <c r="IM40" s="63"/>
      <c r="IN40" s="63"/>
      <c r="IO40" s="63"/>
      <c r="IP40" s="63"/>
      <c r="IQ40" s="63"/>
      <c r="IR40" s="63"/>
      <c r="IS40" s="63"/>
      <c r="IT40" s="63"/>
      <c r="IU40" s="63"/>
      <c r="IV40" s="63"/>
      <c r="IW40" s="63"/>
      <c r="IX40" s="63"/>
      <c r="IY40" s="63"/>
      <c r="IZ40" s="63"/>
      <c r="JA40" s="63"/>
      <c r="JB40" s="63"/>
      <c r="JC40" s="63"/>
      <c r="JD40" s="63"/>
      <c r="JE40" s="63"/>
      <c r="JF40" s="63"/>
      <c r="JG40" s="63"/>
      <c r="JH40" s="63"/>
      <c r="JI40" s="63"/>
      <c r="JJ40" s="63"/>
      <c r="JK40" s="63"/>
      <c r="JL40" s="63"/>
      <c r="JM40" s="63"/>
      <c r="JN40" s="63"/>
      <c r="JO40" s="63"/>
      <c r="JP40" s="63"/>
      <c r="JQ40" s="63"/>
      <c r="JR40" s="63"/>
      <c r="JS40" s="63"/>
      <c r="JT40" s="63"/>
      <c r="JU40" s="63"/>
      <c r="JV40" s="63"/>
      <c r="JW40" s="63"/>
      <c r="JX40" s="63"/>
      <c r="JY40" s="63"/>
      <c r="JZ40" s="63"/>
      <c r="KA40" s="63"/>
      <c r="KB40" s="63"/>
      <c r="KC40" s="63"/>
      <c r="KD40" s="63"/>
      <c r="KE40" s="63"/>
      <c r="KF40" s="63"/>
      <c r="KG40" s="63"/>
      <c r="KH40" s="63"/>
      <c r="KI40" s="63"/>
      <c r="KJ40" s="63"/>
      <c r="KK40" s="63"/>
      <c r="KL40" s="63"/>
      <c r="KM40" s="63"/>
      <c r="KN40" s="63"/>
      <c r="KO40" s="63"/>
      <c r="KP40" s="63"/>
      <c r="KQ40" s="63"/>
      <c r="KR40" s="63"/>
      <c r="KS40" s="63"/>
      <c r="KT40" s="63"/>
      <c r="KU40" s="63"/>
      <c r="KV40" s="63"/>
      <c r="KW40" s="63"/>
      <c r="KX40" s="63"/>
      <c r="KY40" s="63"/>
      <c r="KZ40" s="63"/>
      <c r="LA40" s="63"/>
      <c r="LB40" s="63"/>
      <c r="LC40" s="63"/>
      <c r="LD40" s="63"/>
      <c r="LE40" s="63"/>
      <c r="LF40" s="63"/>
      <c r="LG40" s="63"/>
      <c r="LH40" s="63"/>
      <c r="LI40" s="63"/>
      <c r="LJ40" s="63"/>
      <c r="LK40" s="63"/>
      <c r="LL40" s="63"/>
      <c r="LM40" s="63"/>
      <c r="LN40" s="63"/>
      <c r="LO40" s="63"/>
      <c r="LP40" s="63"/>
      <c r="LQ40" s="63"/>
      <c r="LR40" s="63"/>
      <c r="LS40" s="63"/>
      <c r="LT40" s="63"/>
      <c r="LU40" s="63"/>
      <c r="LV40" s="63"/>
      <c r="LW40" s="63"/>
      <c r="LX40" s="63"/>
      <c r="LY40" s="63"/>
      <c r="LZ40" s="63"/>
      <c r="MA40" s="63"/>
      <c r="MB40" s="63"/>
      <c r="MC40" s="63"/>
      <c r="MD40" s="63"/>
      <c r="ME40" s="63"/>
      <c r="MF40" s="63"/>
      <c r="MG40" s="63"/>
      <c r="MH40" s="63"/>
      <c r="MI40" s="63"/>
      <c r="MJ40" s="63"/>
      <c r="MK40" s="63"/>
      <c r="ML40" s="63"/>
      <c r="MM40" s="63"/>
      <c r="MN40" s="63"/>
      <c r="MO40" s="63"/>
      <c r="MP40" s="63"/>
      <c r="MQ40" s="63"/>
      <c r="MR40" s="63"/>
      <c r="MS40" s="63"/>
      <c r="MT40" s="63"/>
      <c r="MU40" s="63"/>
      <c r="MV40" s="63"/>
      <c r="MW40" s="63"/>
      <c r="MX40" s="63"/>
      <c r="MY40" s="63"/>
      <c r="MZ40" s="63"/>
      <c r="NA40" s="63"/>
      <c r="NB40" s="63"/>
      <c r="NC40" s="63"/>
      <c r="ND40" s="63"/>
      <c r="NE40" s="63"/>
      <c r="NF40" s="63"/>
      <c r="NG40" s="63"/>
      <c r="NH40" s="63"/>
      <c r="NI40" s="63"/>
      <c r="NJ40" s="63"/>
    </row>
    <row r="41" spans="1:374" s="64" customFormat="1" ht="97.2" customHeight="1">
      <c r="A41" s="155">
        <v>20</v>
      </c>
      <c r="B41" s="60">
        <v>68</v>
      </c>
      <c r="C41" s="61" t="s">
        <v>19</v>
      </c>
      <c r="D41" s="78" t="s">
        <v>298</v>
      </c>
      <c r="E41" s="77" t="s">
        <v>296</v>
      </c>
      <c r="F41" s="61">
        <v>2</v>
      </c>
      <c r="G41" s="61" t="s">
        <v>299</v>
      </c>
      <c r="H41" s="92">
        <v>43642</v>
      </c>
      <c r="I41" s="85">
        <v>9208.4599999999991</v>
      </c>
      <c r="J41" s="61" t="s">
        <v>10</v>
      </c>
      <c r="K41" s="62">
        <v>46203</v>
      </c>
      <c r="L41" s="62">
        <v>46326</v>
      </c>
      <c r="M41" s="91"/>
      <c r="N41" s="91"/>
      <c r="O41" s="61"/>
      <c r="P41" s="61" t="s">
        <v>623</v>
      </c>
      <c r="Q41" s="93" t="s">
        <v>624</v>
      </c>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c r="IF41" s="63"/>
      <c r="IG41" s="63"/>
      <c r="IH41" s="63"/>
      <c r="II41" s="63"/>
      <c r="IJ41" s="63"/>
      <c r="IK41" s="63"/>
      <c r="IL41" s="63"/>
      <c r="IM41" s="63"/>
      <c r="IN41" s="63"/>
      <c r="IO41" s="63"/>
      <c r="IP41" s="63"/>
      <c r="IQ41" s="63"/>
      <c r="IR41" s="63"/>
      <c r="IS41" s="63"/>
      <c r="IT41" s="63"/>
      <c r="IU41" s="63"/>
      <c r="IV41" s="63"/>
      <c r="IW41" s="63"/>
      <c r="IX41" s="63"/>
      <c r="IY41" s="63"/>
      <c r="IZ41" s="63"/>
      <c r="JA41" s="63"/>
      <c r="JB41" s="63"/>
      <c r="JC41" s="63"/>
      <c r="JD41" s="63"/>
      <c r="JE41" s="63"/>
      <c r="JF41" s="63"/>
      <c r="JG41" s="63"/>
      <c r="JH41" s="63"/>
      <c r="JI41" s="63"/>
      <c r="JJ41" s="63"/>
      <c r="JK41" s="63"/>
      <c r="JL41" s="63"/>
      <c r="JM41" s="63"/>
      <c r="JN41" s="63"/>
      <c r="JO41" s="63"/>
      <c r="JP41" s="63"/>
      <c r="JQ41" s="63"/>
      <c r="JR41" s="63"/>
      <c r="JS41" s="63"/>
      <c r="JT41" s="63"/>
      <c r="JU41" s="63"/>
      <c r="JV41" s="63"/>
      <c r="JW41" s="63"/>
      <c r="JX41" s="63"/>
      <c r="JY41" s="63"/>
      <c r="JZ41" s="63"/>
      <c r="KA41" s="63"/>
      <c r="KB41" s="63"/>
      <c r="KC41" s="63"/>
      <c r="KD41" s="63"/>
      <c r="KE41" s="63"/>
      <c r="KF41" s="63"/>
      <c r="KG41" s="63"/>
      <c r="KH41" s="63"/>
      <c r="KI41" s="63"/>
      <c r="KJ41" s="63"/>
      <c r="KK41" s="63"/>
      <c r="KL41" s="63"/>
      <c r="KM41" s="63"/>
      <c r="KN41" s="63"/>
      <c r="KO41" s="63"/>
      <c r="KP41" s="63"/>
      <c r="KQ41" s="63"/>
      <c r="KR41" s="63"/>
      <c r="KS41" s="63"/>
      <c r="KT41" s="63"/>
      <c r="KU41" s="63"/>
      <c r="KV41" s="63"/>
      <c r="KW41" s="63"/>
      <c r="KX41" s="63"/>
      <c r="KY41" s="63"/>
      <c r="KZ41" s="63"/>
      <c r="LA41" s="63"/>
      <c r="LB41" s="63"/>
      <c r="LC41" s="63"/>
      <c r="LD41" s="63"/>
      <c r="LE41" s="63"/>
      <c r="LF41" s="63"/>
      <c r="LG41" s="63"/>
      <c r="LH41" s="63"/>
      <c r="LI41" s="63"/>
      <c r="LJ41" s="63"/>
      <c r="LK41" s="63"/>
      <c r="LL41" s="63"/>
      <c r="LM41" s="63"/>
      <c r="LN41" s="63"/>
      <c r="LO41" s="63"/>
      <c r="LP41" s="63"/>
      <c r="LQ41" s="63"/>
      <c r="LR41" s="63"/>
      <c r="LS41" s="63"/>
      <c r="LT41" s="63"/>
      <c r="LU41" s="63"/>
      <c r="LV41" s="63"/>
      <c r="LW41" s="63"/>
      <c r="LX41" s="63"/>
      <c r="LY41" s="63"/>
      <c r="LZ41" s="63"/>
      <c r="MA41" s="63"/>
      <c r="MB41" s="63"/>
      <c r="MC41" s="63"/>
      <c r="MD41" s="63"/>
      <c r="ME41" s="63"/>
      <c r="MF41" s="63"/>
      <c r="MG41" s="63"/>
      <c r="MH41" s="63"/>
      <c r="MI41" s="63"/>
      <c r="MJ41" s="63"/>
      <c r="MK41" s="63"/>
      <c r="ML41" s="63"/>
      <c r="MM41" s="63"/>
      <c r="MN41" s="63"/>
      <c r="MO41" s="63"/>
      <c r="MP41" s="63"/>
      <c r="MQ41" s="63"/>
      <c r="MR41" s="63"/>
      <c r="MS41" s="63"/>
      <c r="MT41" s="63"/>
      <c r="MU41" s="63"/>
      <c r="MV41" s="63"/>
      <c r="MW41" s="63"/>
      <c r="MX41" s="63"/>
      <c r="MY41" s="63"/>
      <c r="MZ41" s="63"/>
      <c r="NA41" s="63"/>
      <c r="NB41" s="63"/>
      <c r="NC41" s="63"/>
      <c r="ND41" s="63"/>
      <c r="NE41" s="63"/>
      <c r="NF41" s="63"/>
      <c r="NG41" s="63"/>
      <c r="NH41" s="63"/>
      <c r="NI41" s="63"/>
      <c r="NJ41" s="63"/>
    </row>
    <row r="42" spans="1:374" s="64" customFormat="1" ht="97.95" customHeight="1">
      <c r="A42" s="155">
        <v>21</v>
      </c>
      <c r="B42" s="60">
        <v>69</v>
      </c>
      <c r="C42" s="61" t="s">
        <v>19</v>
      </c>
      <c r="D42" s="78" t="s">
        <v>300</v>
      </c>
      <c r="E42" s="77" t="s">
        <v>190</v>
      </c>
      <c r="F42" s="61">
        <v>2</v>
      </c>
      <c r="G42" s="61" t="s">
        <v>299</v>
      </c>
      <c r="H42" s="92">
        <v>40316</v>
      </c>
      <c r="I42" s="85">
        <v>40316</v>
      </c>
      <c r="J42" s="61" t="s">
        <v>10</v>
      </c>
      <c r="K42" s="62">
        <v>46203</v>
      </c>
      <c r="L42" s="62">
        <v>46326</v>
      </c>
      <c r="M42" s="61"/>
      <c r="N42" s="61"/>
      <c r="O42" s="61"/>
      <c r="P42" s="61" t="s">
        <v>623</v>
      </c>
      <c r="Q42" s="83" t="s">
        <v>624</v>
      </c>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c r="IF42" s="63"/>
      <c r="IG42" s="63"/>
      <c r="IH42" s="63"/>
      <c r="II42" s="63"/>
      <c r="IJ42" s="63"/>
      <c r="IK42" s="63"/>
      <c r="IL42" s="63"/>
      <c r="IM42" s="63"/>
      <c r="IN42" s="63"/>
      <c r="IO42" s="63"/>
      <c r="IP42" s="63"/>
      <c r="IQ42" s="63"/>
      <c r="IR42" s="63"/>
      <c r="IS42" s="63"/>
      <c r="IT42" s="63"/>
      <c r="IU42" s="63"/>
      <c r="IV42" s="63"/>
      <c r="IW42" s="63"/>
      <c r="IX42" s="63"/>
      <c r="IY42" s="63"/>
      <c r="IZ42" s="63"/>
      <c r="JA42" s="63"/>
      <c r="JB42" s="63"/>
      <c r="JC42" s="63"/>
      <c r="JD42" s="63"/>
      <c r="JE42" s="63"/>
      <c r="JF42" s="63"/>
      <c r="JG42" s="63"/>
      <c r="JH42" s="63"/>
      <c r="JI42" s="63"/>
      <c r="JJ42" s="63"/>
      <c r="JK42" s="63"/>
      <c r="JL42" s="63"/>
      <c r="JM42" s="63"/>
      <c r="JN42" s="63"/>
      <c r="JO42" s="63"/>
      <c r="JP42" s="63"/>
      <c r="JQ42" s="63"/>
      <c r="JR42" s="63"/>
      <c r="JS42" s="63"/>
      <c r="JT42" s="63"/>
      <c r="JU42" s="63"/>
      <c r="JV42" s="63"/>
      <c r="JW42" s="63"/>
      <c r="JX42" s="63"/>
      <c r="JY42" s="63"/>
      <c r="JZ42" s="63"/>
      <c r="KA42" s="63"/>
      <c r="KB42" s="63"/>
      <c r="KC42" s="63"/>
      <c r="KD42" s="63"/>
      <c r="KE42" s="63"/>
      <c r="KF42" s="63"/>
      <c r="KG42" s="63"/>
      <c r="KH42" s="63"/>
      <c r="KI42" s="63"/>
      <c r="KJ42" s="63"/>
      <c r="KK42" s="63"/>
      <c r="KL42" s="63"/>
      <c r="KM42" s="63"/>
      <c r="KN42" s="63"/>
      <c r="KO42" s="63"/>
      <c r="KP42" s="63"/>
      <c r="KQ42" s="63"/>
      <c r="KR42" s="63"/>
      <c r="KS42" s="63"/>
      <c r="KT42" s="63"/>
      <c r="KU42" s="63"/>
      <c r="KV42" s="63"/>
      <c r="KW42" s="63"/>
      <c r="KX42" s="63"/>
      <c r="KY42" s="63"/>
      <c r="KZ42" s="63"/>
      <c r="LA42" s="63"/>
      <c r="LB42" s="63"/>
      <c r="LC42" s="63"/>
      <c r="LD42" s="63"/>
      <c r="LE42" s="63"/>
      <c r="LF42" s="63"/>
      <c r="LG42" s="63"/>
      <c r="LH42" s="63"/>
      <c r="LI42" s="63"/>
      <c r="LJ42" s="63"/>
      <c r="LK42" s="63"/>
      <c r="LL42" s="63"/>
      <c r="LM42" s="63"/>
      <c r="LN42" s="63"/>
      <c r="LO42" s="63"/>
      <c r="LP42" s="63"/>
      <c r="LQ42" s="63"/>
      <c r="LR42" s="63"/>
      <c r="LS42" s="63"/>
      <c r="LT42" s="63"/>
      <c r="LU42" s="63"/>
      <c r="LV42" s="63"/>
      <c r="LW42" s="63"/>
      <c r="LX42" s="63"/>
      <c r="LY42" s="63"/>
      <c r="LZ42" s="63"/>
      <c r="MA42" s="63"/>
      <c r="MB42" s="63"/>
      <c r="MC42" s="63"/>
      <c r="MD42" s="63"/>
      <c r="ME42" s="63"/>
      <c r="MF42" s="63"/>
      <c r="MG42" s="63"/>
      <c r="MH42" s="63"/>
      <c r="MI42" s="63"/>
      <c r="MJ42" s="63"/>
      <c r="MK42" s="63"/>
      <c r="ML42" s="63"/>
      <c r="MM42" s="63"/>
      <c r="MN42" s="63"/>
      <c r="MO42" s="63"/>
      <c r="MP42" s="63"/>
      <c r="MQ42" s="63"/>
      <c r="MR42" s="63"/>
      <c r="MS42" s="63"/>
      <c r="MT42" s="63"/>
      <c r="MU42" s="63"/>
      <c r="MV42" s="63"/>
      <c r="MW42" s="63"/>
      <c r="MX42" s="63"/>
      <c r="MY42" s="63"/>
      <c r="MZ42" s="63"/>
      <c r="NA42" s="63"/>
      <c r="NB42" s="63"/>
      <c r="NC42" s="63"/>
      <c r="ND42" s="63"/>
      <c r="NE42" s="63"/>
      <c r="NF42" s="63"/>
      <c r="NG42" s="63"/>
      <c r="NH42" s="63"/>
      <c r="NI42" s="63"/>
      <c r="NJ42" s="63"/>
    </row>
    <row r="43" spans="1:374" s="64" customFormat="1" ht="87.6" customHeight="1">
      <c r="A43" s="155">
        <v>22</v>
      </c>
      <c r="B43" s="60">
        <v>70</v>
      </c>
      <c r="C43" s="61" t="s">
        <v>19</v>
      </c>
      <c r="D43" s="78" t="s">
        <v>301</v>
      </c>
      <c r="E43" s="77" t="s">
        <v>296</v>
      </c>
      <c r="F43" s="61">
        <v>2</v>
      </c>
      <c r="G43" s="61" t="s">
        <v>299</v>
      </c>
      <c r="H43" s="92">
        <v>33261</v>
      </c>
      <c r="I43" s="85">
        <v>5167.05</v>
      </c>
      <c r="J43" s="61" t="s">
        <v>10</v>
      </c>
      <c r="K43" s="62">
        <v>46234</v>
      </c>
      <c r="L43" s="62">
        <v>46356</v>
      </c>
      <c r="M43" s="61"/>
      <c r="N43" s="61"/>
      <c r="O43" s="61"/>
      <c r="P43" s="61" t="s">
        <v>623</v>
      </c>
      <c r="Q43" s="83" t="s">
        <v>624</v>
      </c>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c r="IF43" s="63"/>
      <c r="IG43" s="63"/>
      <c r="IH43" s="63"/>
      <c r="II43" s="63"/>
      <c r="IJ43" s="63"/>
      <c r="IK43" s="63"/>
      <c r="IL43" s="63"/>
      <c r="IM43" s="63"/>
      <c r="IN43" s="63"/>
      <c r="IO43" s="63"/>
      <c r="IP43" s="63"/>
      <c r="IQ43" s="63"/>
      <c r="IR43" s="63"/>
      <c r="IS43" s="63"/>
      <c r="IT43" s="63"/>
      <c r="IU43" s="63"/>
      <c r="IV43" s="63"/>
      <c r="IW43" s="63"/>
      <c r="IX43" s="63"/>
      <c r="IY43" s="63"/>
      <c r="IZ43" s="63"/>
      <c r="JA43" s="63"/>
      <c r="JB43" s="63"/>
      <c r="JC43" s="63"/>
      <c r="JD43" s="63"/>
      <c r="JE43" s="63"/>
      <c r="JF43" s="63"/>
      <c r="JG43" s="63"/>
      <c r="JH43" s="63"/>
      <c r="JI43" s="63"/>
      <c r="JJ43" s="63"/>
      <c r="JK43" s="63"/>
      <c r="JL43" s="63"/>
      <c r="JM43" s="63"/>
      <c r="JN43" s="63"/>
      <c r="JO43" s="63"/>
      <c r="JP43" s="63"/>
      <c r="JQ43" s="63"/>
      <c r="JR43" s="63"/>
      <c r="JS43" s="63"/>
      <c r="JT43" s="63"/>
      <c r="JU43" s="63"/>
      <c r="JV43" s="63"/>
      <c r="JW43" s="63"/>
      <c r="JX43" s="63"/>
      <c r="JY43" s="63"/>
      <c r="JZ43" s="63"/>
      <c r="KA43" s="63"/>
      <c r="KB43" s="63"/>
      <c r="KC43" s="63"/>
      <c r="KD43" s="63"/>
      <c r="KE43" s="63"/>
      <c r="KF43" s="63"/>
      <c r="KG43" s="63"/>
      <c r="KH43" s="63"/>
      <c r="KI43" s="63"/>
      <c r="KJ43" s="63"/>
      <c r="KK43" s="63"/>
      <c r="KL43" s="63"/>
      <c r="KM43" s="63"/>
      <c r="KN43" s="63"/>
      <c r="KO43" s="63"/>
      <c r="KP43" s="63"/>
      <c r="KQ43" s="63"/>
      <c r="KR43" s="63"/>
      <c r="KS43" s="63"/>
      <c r="KT43" s="63"/>
      <c r="KU43" s="63"/>
      <c r="KV43" s="63"/>
      <c r="KW43" s="63"/>
      <c r="KX43" s="63"/>
      <c r="KY43" s="63"/>
      <c r="KZ43" s="63"/>
      <c r="LA43" s="63"/>
      <c r="LB43" s="63"/>
      <c r="LC43" s="63"/>
      <c r="LD43" s="63"/>
      <c r="LE43" s="63"/>
      <c r="LF43" s="63"/>
      <c r="LG43" s="63"/>
      <c r="LH43" s="63"/>
      <c r="LI43" s="63"/>
      <c r="LJ43" s="63"/>
      <c r="LK43" s="63"/>
      <c r="LL43" s="63"/>
      <c r="LM43" s="63"/>
      <c r="LN43" s="63"/>
      <c r="LO43" s="63"/>
      <c r="LP43" s="63"/>
      <c r="LQ43" s="63"/>
      <c r="LR43" s="63"/>
      <c r="LS43" s="63"/>
      <c r="LT43" s="63"/>
      <c r="LU43" s="63"/>
      <c r="LV43" s="63"/>
      <c r="LW43" s="63"/>
      <c r="LX43" s="63"/>
      <c r="LY43" s="63"/>
      <c r="LZ43" s="63"/>
      <c r="MA43" s="63"/>
      <c r="MB43" s="63"/>
      <c r="MC43" s="63"/>
      <c r="MD43" s="63"/>
      <c r="ME43" s="63"/>
      <c r="MF43" s="63"/>
      <c r="MG43" s="63"/>
      <c r="MH43" s="63"/>
      <c r="MI43" s="63"/>
      <c r="MJ43" s="63"/>
      <c r="MK43" s="63"/>
      <c r="ML43" s="63"/>
      <c r="MM43" s="63"/>
      <c r="MN43" s="63"/>
      <c r="MO43" s="63"/>
      <c r="MP43" s="63"/>
      <c r="MQ43" s="63"/>
      <c r="MR43" s="63"/>
      <c r="MS43" s="63"/>
      <c r="MT43" s="63"/>
      <c r="MU43" s="63"/>
      <c r="MV43" s="63"/>
      <c r="MW43" s="63"/>
      <c r="MX43" s="63"/>
      <c r="MY43" s="63"/>
      <c r="MZ43" s="63"/>
      <c r="NA43" s="63"/>
      <c r="NB43" s="63"/>
      <c r="NC43" s="63"/>
      <c r="ND43" s="63"/>
      <c r="NE43" s="63"/>
      <c r="NF43" s="63"/>
      <c r="NG43" s="63"/>
      <c r="NH43" s="63"/>
      <c r="NI43" s="63"/>
      <c r="NJ43" s="63"/>
    </row>
    <row r="44" spans="1:374" ht="180" customHeight="1">
      <c r="A44" s="156">
        <v>23</v>
      </c>
      <c r="B44" s="60">
        <v>71</v>
      </c>
      <c r="C44" s="65" t="s">
        <v>19</v>
      </c>
      <c r="D44" s="87" t="s">
        <v>302</v>
      </c>
      <c r="E44" s="86" t="s">
        <v>189</v>
      </c>
      <c r="F44" s="61">
        <v>18</v>
      </c>
      <c r="G44" s="61" t="s">
        <v>531</v>
      </c>
      <c r="H44" s="92">
        <v>3661643</v>
      </c>
      <c r="I44" s="85">
        <v>0</v>
      </c>
      <c r="J44" s="61" t="s">
        <v>10</v>
      </c>
      <c r="K44" s="62">
        <v>46295</v>
      </c>
      <c r="L44" s="62">
        <v>46387</v>
      </c>
      <c r="M44" s="61"/>
      <c r="N44" s="61"/>
      <c r="O44" s="61"/>
      <c r="P44" s="61" t="s">
        <v>185</v>
      </c>
      <c r="Q44" s="83" t="s">
        <v>624</v>
      </c>
    </row>
    <row r="45" spans="1:374" ht="182.4" customHeight="1">
      <c r="A45" s="157">
        <v>26</v>
      </c>
      <c r="B45" s="94">
        <v>72</v>
      </c>
      <c r="C45" s="65" t="s">
        <v>19</v>
      </c>
      <c r="D45" s="87" t="s">
        <v>302</v>
      </c>
      <c r="E45" s="86" t="s">
        <v>189</v>
      </c>
      <c r="F45" s="61">
        <v>75</v>
      </c>
      <c r="G45" s="61" t="s">
        <v>531</v>
      </c>
      <c r="H45" s="92">
        <f>7200000+1694674.64+6.24</f>
        <v>8894680.8800000008</v>
      </c>
      <c r="I45" s="92">
        <v>8894680.8800000008</v>
      </c>
      <c r="J45" s="61" t="s">
        <v>10</v>
      </c>
      <c r="K45" s="62">
        <v>45930</v>
      </c>
      <c r="L45" s="62">
        <v>46053</v>
      </c>
      <c r="M45" s="61"/>
      <c r="N45" s="61"/>
      <c r="O45" s="61"/>
      <c r="P45" s="61" t="s">
        <v>185</v>
      </c>
      <c r="Q45" s="83" t="s">
        <v>624</v>
      </c>
    </row>
    <row r="46" spans="1:374" ht="248.4" customHeight="1">
      <c r="A46" s="158">
        <v>27</v>
      </c>
      <c r="B46" s="94">
        <v>73</v>
      </c>
      <c r="C46" s="65" t="s">
        <v>19</v>
      </c>
      <c r="D46" s="78" t="s">
        <v>609</v>
      </c>
      <c r="E46" s="86" t="s">
        <v>617</v>
      </c>
      <c r="F46" s="61">
        <v>4</v>
      </c>
      <c r="G46" s="61" t="s">
        <v>531</v>
      </c>
      <c r="H46" s="85">
        <v>371974.56</v>
      </c>
      <c r="I46" s="85">
        <v>96808.824000000008</v>
      </c>
      <c r="J46" s="61" t="s">
        <v>15</v>
      </c>
      <c r="K46" s="62">
        <v>46234</v>
      </c>
      <c r="L46" s="62">
        <v>46295</v>
      </c>
      <c r="M46" s="61"/>
      <c r="N46" s="61"/>
      <c r="O46" s="61"/>
      <c r="P46" s="61" t="s">
        <v>234</v>
      </c>
      <c r="Q46" s="83" t="s">
        <v>624</v>
      </c>
    </row>
    <row r="47" spans="1:374" ht="257.39999999999998" customHeight="1">
      <c r="A47" s="158">
        <v>28</v>
      </c>
      <c r="B47" s="94">
        <v>74</v>
      </c>
      <c r="C47" s="65" t="s">
        <v>19</v>
      </c>
      <c r="D47" s="78" t="s">
        <v>610</v>
      </c>
      <c r="E47" s="86" t="s">
        <v>617</v>
      </c>
      <c r="F47" s="61">
        <v>6</v>
      </c>
      <c r="G47" s="61" t="s">
        <v>531</v>
      </c>
      <c r="H47" s="85">
        <v>557961.84</v>
      </c>
      <c r="I47" s="85">
        <v>249920.4075</v>
      </c>
      <c r="J47" s="61" t="s">
        <v>15</v>
      </c>
      <c r="K47" s="62">
        <v>46173</v>
      </c>
      <c r="L47" s="62">
        <v>46234</v>
      </c>
      <c r="M47" s="61"/>
      <c r="N47" s="61"/>
      <c r="O47" s="61"/>
      <c r="P47" s="61" t="s">
        <v>234</v>
      </c>
      <c r="Q47" s="83" t="s">
        <v>624</v>
      </c>
    </row>
    <row r="48" spans="1:374" s="64" customFormat="1" ht="132.6" customHeight="1">
      <c r="A48" s="158">
        <v>29</v>
      </c>
      <c r="B48" s="94">
        <v>75</v>
      </c>
      <c r="C48" s="65" t="s">
        <v>19</v>
      </c>
      <c r="D48" s="78" t="s">
        <v>267</v>
      </c>
      <c r="E48" s="77" t="s">
        <v>268</v>
      </c>
      <c r="F48" s="61">
        <v>1</v>
      </c>
      <c r="G48" s="61" t="s">
        <v>269</v>
      </c>
      <c r="H48" s="136">
        <v>745051.56</v>
      </c>
      <c r="I48" s="138" t="s">
        <v>711</v>
      </c>
      <c r="J48" s="61" t="s">
        <v>10</v>
      </c>
      <c r="K48" s="62">
        <v>46173</v>
      </c>
      <c r="L48" s="62">
        <v>46265</v>
      </c>
      <c r="M48" s="61"/>
      <c r="N48" s="61"/>
      <c r="O48" s="61"/>
      <c r="P48" s="61" t="s">
        <v>623</v>
      </c>
      <c r="Q48" s="83" t="s">
        <v>627</v>
      </c>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c r="IF48" s="63"/>
      <c r="IG48" s="63"/>
      <c r="IH48" s="63"/>
      <c r="II48" s="63"/>
      <c r="IJ48" s="63"/>
      <c r="IK48" s="63"/>
      <c r="IL48" s="63"/>
      <c r="IM48" s="63"/>
      <c r="IN48" s="63"/>
      <c r="IO48" s="63"/>
      <c r="IP48" s="63"/>
      <c r="IQ48" s="63"/>
      <c r="IR48" s="63"/>
      <c r="IS48" s="63"/>
      <c r="IT48" s="63"/>
      <c r="IU48" s="63"/>
      <c r="IV48" s="63"/>
      <c r="IW48" s="63"/>
      <c r="IX48" s="63"/>
      <c r="IY48" s="63"/>
      <c r="IZ48" s="63"/>
      <c r="JA48" s="63"/>
      <c r="JB48" s="63"/>
      <c r="JC48" s="63"/>
      <c r="JD48" s="63"/>
      <c r="JE48" s="63"/>
      <c r="JF48" s="63"/>
      <c r="JG48" s="63"/>
      <c r="JH48" s="63"/>
      <c r="JI48" s="63"/>
      <c r="JJ48" s="63"/>
      <c r="JK48" s="63"/>
      <c r="JL48" s="63"/>
      <c r="JM48" s="63"/>
      <c r="JN48" s="63"/>
      <c r="JO48" s="63"/>
      <c r="JP48" s="63"/>
      <c r="JQ48" s="63"/>
      <c r="JR48" s="63"/>
      <c r="JS48" s="63"/>
      <c r="JT48" s="63"/>
      <c r="JU48" s="63"/>
      <c r="JV48" s="63"/>
      <c r="JW48" s="63"/>
      <c r="JX48" s="63"/>
      <c r="JY48" s="63"/>
      <c r="JZ48" s="63"/>
      <c r="KA48" s="63"/>
      <c r="KB48" s="63"/>
      <c r="KC48" s="63"/>
      <c r="KD48" s="63"/>
      <c r="KE48" s="63"/>
      <c r="KF48" s="63"/>
      <c r="KG48" s="63"/>
      <c r="KH48" s="63"/>
      <c r="KI48" s="63"/>
      <c r="KJ48" s="63"/>
      <c r="KK48" s="63"/>
      <c r="KL48" s="63"/>
      <c r="KM48" s="63"/>
      <c r="KN48" s="63"/>
      <c r="KO48" s="63"/>
      <c r="KP48" s="63"/>
      <c r="KQ48" s="63"/>
      <c r="KR48" s="63"/>
      <c r="KS48" s="63"/>
      <c r="KT48" s="63"/>
      <c r="KU48" s="63"/>
      <c r="KV48" s="63"/>
      <c r="KW48" s="63"/>
      <c r="KX48" s="63"/>
      <c r="KY48" s="63"/>
      <c r="KZ48" s="63"/>
      <c r="LA48" s="63"/>
      <c r="LB48" s="63"/>
      <c r="LC48" s="63"/>
      <c r="LD48" s="63"/>
      <c r="LE48" s="63"/>
      <c r="LF48" s="63"/>
      <c r="LG48" s="63"/>
      <c r="LH48" s="63"/>
      <c r="LI48" s="63"/>
      <c r="LJ48" s="63"/>
      <c r="LK48" s="63"/>
      <c r="LL48" s="63"/>
      <c r="LM48" s="63"/>
      <c r="LN48" s="63"/>
      <c r="LO48" s="63"/>
      <c r="LP48" s="63"/>
      <c r="LQ48" s="63"/>
      <c r="LR48" s="63"/>
      <c r="LS48" s="63"/>
      <c r="LT48" s="63"/>
      <c r="LU48" s="63"/>
      <c r="LV48" s="63"/>
      <c r="LW48" s="63"/>
      <c r="LX48" s="63"/>
      <c r="LY48" s="63"/>
      <c r="LZ48" s="63"/>
      <c r="MA48" s="63"/>
      <c r="MB48" s="63"/>
      <c r="MC48" s="63"/>
      <c r="MD48" s="63"/>
      <c r="ME48" s="63"/>
      <c r="MF48" s="63"/>
      <c r="MG48" s="63"/>
      <c r="MH48" s="63"/>
      <c r="MI48" s="63"/>
      <c r="MJ48" s="63"/>
      <c r="MK48" s="63"/>
      <c r="ML48" s="63"/>
      <c r="MM48" s="63"/>
      <c r="MN48" s="63"/>
      <c r="MO48" s="63"/>
      <c r="MP48" s="63"/>
      <c r="MQ48" s="63"/>
      <c r="MR48" s="63"/>
      <c r="MS48" s="63"/>
      <c r="MT48" s="63"/>
      <c r="MU48" s="63"/>
      <c r="MV48" s="63"/>
      <c r="MW48" s="63"/>
      <c r="MX48" s="63"/>
      <c r="MY48" s="63"/>
      <c r="MZ48" s="63"/>
      <c r="NA48" s="63"/>
      <c r="NB48" s="63"/>
      <c r="NC48" s="63"/>
      <c r="ND48" s="63"/>
      <c r="NE48" s="63"/>
      <c r="NF48" s="63"/>
      <c r="NG48" s="63"/>
      <c r="NH48" s="63"/>
      <c r="NI48" s="63"/>
      <c r="NJ48" s="63"/>
    </row>
    <row r="49" spans="1:374" s="64" customFormat="1" ht="144" customHeight="1">
      <c r="A49" s="155">
        <v>1</v>
      </c>
      <c r="B49" s="60">
        <v>76</v>
      </c>
      <c r="C49" s="61" t="s">
        <v>20</v>
      </c>
      <c r="D49" s="78" t="s">
        <v>303</v>
      </c>
      <c r="E49" s="77" t="s">
        <v>304</v>
      </c>
      <c r="F49" s="61">
        <v>12</v>
      </c>
      <c r="G49" s="61" t="s">
        <v>177</v>
      </c>
      <c r="H49" s="79">
        <v>47028</v>
      </c>
      <c r="I49" s="80"/>
      <c r="J49" s="61" t="s">
        <v>10</v>
      </c>
      <c r="K49" s="62">
        <v>46081</v>
      </c>
      <c r="L49" s="62">
        <v>46142</v>
      </c>
      <c r="M49" s="61"/>
      <c r="N49" s="61"/>
      <c r="O49" s="61"/>
      <c r="P49" s="61" t="s">
        <v>623</v>
      </c>
      <c r="Q49" s="83" t="s">
        <v>633</v>
      </c>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c r="IF49" s="63"/>
      <c r="IG49" s="63"/>
      <c r="IH49" s="63"/>
      <c r="II49" s="63"/>
      <c r="IJ49" s="63"/>
      <c r="IK49" s="63"/>
      <c r="IL49" s="63"/>
      <c r="IM49" s="63"/>
      <c r="IN49" s="63"/>
      <c r="IO49" s="63"/>
      <c r="IP49" s="63"/>
      <c r="IQ49" s="63"/>
      <c r="IR49" s="63"/>
      <c r="IS49" s="63"/>
      <c r="IT49" s="63"/>
      <c r="IU49" s="63"/>
      <c r="IV49" s="63"/>
      <c r="IW49" s="63"/>
      <c r="IX49" s="63"/>
      <c r="IY49" s="63"/>
      <c r="IZ49" s="63"/>
      <c r="JA49" s="63"/>
      <c r="JB49" s="63"/>
      <c r="JC49" s="63"/>
      <c r="JD49" s="63"/>
      <c r="JE49" s="63"/>
      <c r="JF49" s="63"/>
      <c r="JG49" s="63"/>
      <c r="JH49" s="63"/>
      <c r="JI49" s="63"/>
      <c r="JJ49" s="63"/>
      <c r="JK49" s="63"/>
      <c r="JL49" s="63"/>
      <c r="JM49" s="63"/>
      <c r="JN49" s="63"/>
      <c r="JO49" s="63"/>
      <c r="JP49" s="63"/>
      <c r="JQ49" s="63"/>
      <c r="JR49" s="63"/>
      <c r="JS49" s="63"/>
      <c r="JT49" s="63"/>
      <c r="JU49" s="63"/>
      <c r="JV49" s="63"/>
      <c r="JW49" s="63"/>
      <c r="JX49" s="63"/>
      <c r="JY49" s="63"/>
      <c r="JZ49" s="63"/>
      <c r="KA49" s="63"/>
      <c r="KB49" s="63"/>
      <c r="KC49" s="63"/>
      <c r="KD49" s="63"/>
      <c r="KE49" s="63"/>
      <c r="KF49" s="63"/>
      <c r="KG49" s="63"/>
      <c r="KH49" s="63"/>
      <c r="KI49" s="63"/>
      <c r="KJ49" s="63"/>
      <c r="KK49" s="63"/>
      <c r="KL49" s="63"/>
      <c r="KM49" s="63"/>
      <c r="KN49" s="63"/>
      <c r="KO49" s="63"/>
      <c r="KP49" s="63"/>
      <c r="KQ49" s="63"/>
      <c r="KR49" s="63"/>
      <c r="KS49" s="63"/>
      <c r="KT49" s="63"/>
      <c r="KU49" s="63"/>
      <c r="KV49" s="63"/>
      <c r="KW49" s="63"/>
      <c r="KX49" s="63"/>
      <c r="KY49" s="63"/>
      <c r="KZ49" s="63"/>
      <c r="LA49" s="63"/>
      <c r="LB49" s="63"/>
      <c r="LC49" s="63"/>
      <c r="LD49" s="63"/>
      <c r="LE49" s="63"/>
      <c r="LF49" s="63"/>
      <c r="LG49" s="63"/>
      <c r="LH49" s="63"/>
      <c r="LI49" s="63"/>
      <c r="LJ49" s="63"/>
      <c r="LK49" s="63"/>
      <c r="LL49" s="63"/>
      <c r="LM49" s="63"/>
      <c r="LN49" s="63"/>
      <c r="LO49" s="63"/>
      <c r="LP49" s="63"/>
      <c r="LQ49" s="63"/>
      <c r="LR49" s="63"/>
      <c r="LS49" s="63"/>
      <c r="LT49" s="63"/>
      <c r="LU49" s="63"/>
      <c r="LV49" s="63"/>
      <c r="LW49" s="63"/>
      <c r="LX49" s="63"/>
      <c r="LY49" s="63"/>
      <c r="LZ49" s="63"/>
      <c r="MA49" s="63"/>
      <c r="MB49" s="63"/>
      <c r="MC49" s="63"/>
      <c r="MD49" s="63"/>
      <c r="ME49" s="63"/>
      <c r="MF49" s="63"/>
      <c r="MG49" s="63"/>
      <c r="MH49" s="63"/>
      <c r="MI49" s="63"/>
      <c r="MJ49" s="63"/>
      <c r="MK49" s="63"/>
      <c r="ML49" s="63"/>
      <c r="MM49" s="63"/>
      <c r="MN49" s="63"/>
      <c r="MO49" s="63"/>
      <c r="MP49" s="63"/>
      <c r="MQ49" s="63"/>
      <c r="MR49" s="63"/>
      <c r="MS49" s="63"/>
      <c r="MT49" s="63"/>
      <c r="MU49" s="63"/>
      <c r="MV49" s="63"/>
      <c r="MW49" s="63"/>
      <c r="MX49" s="63"/>
      <c r="MY49" s="63"/>
      <c r="MZ49" s="63"/>
      <c r="NA49" s="63"/>
      <c r="NB49" s="63"/>
      <c r="NC49" s="63"/>
      <c r="ND49" s="63"/>
      <c r="NE49" s="63"/>
      <c r="NF49" s="63"/>
      <c r="NG49" s="63"/>
      <c r="NH49" s="63"/>
      <c r="NI49" s="63"/>
      <c r="NJ49" s="63"/>
    </row>
    <row r="50" spans="1:374" s="64" customFormat="1" ht="102" customHeight="1">
      <c r="A50" s="155">
        <v>3</v>
      </c>
      <c r="B50" s="60">
        <v>77</v>
      </c>
      <c r="C50" s="61" t="s">
        <v>20</v>
      </c>
      <c r="D50" s="78" t="s">
        <v>305</v>
      </c>
      <c r="E50" s="77" t="s">
        <v>306</v>
      </c>
      <c r="F50" s="61">
        <v>12</v>
      </c>
      <c r="G50" s="61" t="s">
        <v>177</v>
      </c>
      <c r="H50" s="79">
        <v>349562</v>
      </c>
      <c r="I50" s="80"/>
      <c r="J50" s="61" t="s">
        <v>10</v>
      </c>
      <c r="K50" s="62">
        <v>46022</v>
      </c>
      <c r="L50" s="62">
        <v>46081</v>
      </c>
      <c r="M50" s="61"/>
      <c r="N50" s="61"/>
      <c r="O50" s="61"/>
      <c r="P50" s="61" t="s">
        <v>623</v>
      </c>
      <c r="Q50" s="83" t="s">
        <v>633</v>
      </c>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c r="IF50" s="63"/>
      <c r="IG50" s="63"/>
      <c r="IH50" s="63"/>
      <c r="II50" s="63"/>
      <c r="IJ50" s="63"/>
      <c r="IK50" s="63"/>
      <c r="IL50" s="63"/>
      <c r="IM50" s="63"/>
      <c r="IN50" s="63"/>
      <c r="IO50" s="63"/>
      <c r="IP50" s="63"/>
      <c r="IQ50" s="63"/>
      <c r="IR50" s="63"/>
      <c r="IS50" s="63"/>
      <c r="IT50" s="63"/>
      <c r="IU50" s="63"/>
      <c r="IV50" s="63"/>
      <c r="IW50" s="63"/>
      <c r="IX50" s="63"/>
      <c r="IY50" s="63"/>
      <c r="IZ50" s="63"/>
      <c r="JA50" s="63"/>
      <c r="JB50" s="63"/>
      <c r="JC50" s="63"/>
      <c r="JD50" s="63"/>
      <c r="JE50" s="63"/>
      <c r="JF50" s="63"/>
      <c r="JG50" s="63"/>
      <c r="JH50" s="63"/>
      <c r="JI50" s="63"/>
      <c r="JJ50" s="63"/>
      <c r="JK50" s="63"/>
      <c r="JL50" s="63"/>
      <c r="JM50" s="63"/>
      <c r="JN50" s="63"/>
      <c r="JO50" s="63"/>
      <c r="JP50" s="63"/>
      <c r="JQ50" s="63"/>
      <c r="JR50" s="63"/>
      <c r="JS50" s="63"/>
      <c r="JT50" s="63"/>
      <c r="JU50" s="63"/>
      <c r="JV50" s="63"/>
      <c r="JW50" s="63"/>
      <c r="JX50" s="63"/>
      <c r="JY50" s="63"/>
      <c r="JZ50" s="63"/>
      <c r="KA50" s="63"/>
      <c r="KB50" s="63"/>
      <c r="KC50" s="63"/>
      <c r="KD50" s="63"/>
      <c r="KE50" s="63"/>
      <c r="KF50" s="63"/>
      <c r="KG50" s="63"/>
      <c r="KH50" s="63"/>
      <c r="KI50" s="63"/>
      <c r="KJ50" s="63"/>
      <c r="KK50" s="63"/>
      <c r="KL50" s="63"/>
      <c r="KM50" s="63"/>
      <c r="KN50" s="63"/>
      <c r="KO50" s="63"/>
      <c r="KP50" s="63"/>
      <c r="KQ50" s="63"/>
      <c r="KR50" s="63"/>
      <c r="KS50" s="63"/>
      <c r="KT50" s="63"/>
      <c r="KU50" s="63"/>
      <c r="KV50" s="63"/>
      <c r="KW50" s="63"/>
      <c r="KX50" s="63"/>
      <c r="KY50" s="63"/>
      <c r="KZ50" s="63"/>
      <c r="LA50" s="63"/>
      <c r="LB50" s="63"/>
      <c r="LC50" s="63"/>
      <c r="LD50" s="63"/>
      <c r="LE50" s="63"/>
      <c r="LF50" s="63"/>
      <c r="LG50" s="63"/>
      <c r="LH50" s="63"/>
      <c r="LI50" s="63"/>
      <c r="LJ50" s="63"/>
      <c r="LK50" s="63"/>
      <c r="LL50" s="63"/>
      <c r="LM50" s="63"/>
      <c r="LN50" s="63"/>
      <c r="LO50" s="63"/>
      <c r="LP50" s="63"/>
      <c r="LQ50" s="63"/>
      <c r="LR50" s="63"/>
      <c r="LS50" s="63"/>
      <c r="LT50" s="63"/>
      <c r="LU50" s="63"/>
      <c r="LV50" s="63"/>
      <c r="LW50" s="63"/>
      <c r="LX50" s="63"/>
      <c r="LY50" s="63"/>
      <c r="LZ50" s="63"/>
      <c r="MA50" s="63"/>
      <c r="MB50" s="63"/>
      <c r="MC50" s="63"/>
      <c r="MD50" s="63"/>
      <c r="ME50" s="63"/>
      <c r="MF50" s="63"/>
      <c r="MG50" s="63"/>
      <c r="MH50" s="63"/>
      <c r="MI50" s="63"/>
      <c r="MJ50" s="63"/>
      <c r="MK50" s="63"/>
      <c r="ML50" s="63"/>
      <c r="MM50" s="63"/>
      <c r="MN50" s="63"/>
      <c r="MO50" s="63"/>
      <c r="MP50" s="63"/>
      <c r="MQ50" s="63"/>
      <c r="MR50" s="63"/>
      <c r="MS50" s="63"/>
      <c r="MT50" s="63"/>
      <c r="MU50" s="63"/>
      <c r="MV50" s="63"/>
      <c r="MW50" s="63"/>
      <c r="MX50" s="63"/>
      <c r="MY50" s="63"/>
      <c r="MZ50" s="63"/>
      <c r="NA50" s="63"/>
      <c r="NB50" s="63"/>
      <c r="NC50" s="63"/>
      <c r="ND50" s="63"/>
      <c r="NE50" s="63"/>
      <c r="NF50" s="63"/>
      <c r="NG50" s="63"/>
      <c r="NH50" s="63"/>
      <c r="NI50" s="63"/>
      <c r="NJ50" s="63"/>
    </row>
    <row r="51" spans="1:374" s="64" customFormat="1" ht="100.95" customHeight="1">
      <c r="A51" s="155">
        <v>5</v>
      </c>
      <c r="B51" s="60">
        <v>78</v>
      </c>
      <c r="C51" s="61" t="s">
        <v>20</v>
      </c>
      <c r="D51" s="78" t="s">
        <v>307</v>
      </c>
      <c r="E51" s="77" t="s">
        <v>306</v>
      </c>
      <c r="F51" s="61">
        <v>12</v>
      </c>
      <c r="G51" s="61" t="s">
        <v>177</v>
      </c>
      <c r="H51" s="79">
        <v>18516</v>
      </c>
      <c r="I51" s="80"/>
      <c r="J51" s="61" t="s">
        <v>10</v>
      </c>
      <c r="K51" s="62">
        <v>45991</v>
      </c>
      <c r="L51" s="62">
        <v>46081</v>
      </c>
      <c r="M51" s="61"/>
      <c r="N51" s="61"/>
      <c r="O51" s="61"/>
      <c r="P51" s="61" t="s">
        <v>623</v>
      </c>
      <c r="Q51" s="83" t="s">
        <v>633</v>
      </c>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c r="IF51" s="63"/>
      <c r="IG51" s="63"/>
      <c r="IH51" s="63"/>
      <c r="II51" s="63"/>
      <c r="IJ51" s="63"/>
      <c r="IK51" s="63"/>
      <c r="IL51" s="63"/>
      <c r="IM51" s="63"/>
      <c r="IN51" s="63"/>
      <c r="IO51" s="63"/>
      <c r="IP51" s="63"/>
      <c r="IQ51" s="63"/>
      <c r="IR51" s="63"/>
      <c r="IS51" s="63"/>
      <c r="IT51" s="63"/>
      <c r="IU51" s="63"/>
      <c r="IV51" s="63"/>
      <c r="IW51" s="63"/>
      <c r="IX51" s="63"/>
      <c r="IY51" s="63"/>
      <c r="IZ51" s="63"/>
      <c r="JA51" s="63"/>
      <c r="JB51" s="63"/>
      <c r="JC51" s="63"/>
      <c r="JD51" s="63"/>
      <c r="JE51" s="63"/>
      <c r="JF51" s="63"/>
      <c r="JG51" s="63"/>
      <c r="JH51" s="63"/>
      <c r="JI51" s="63"/>
      <c r="JJ51" s="63"/>
      <c r="JK51" s="63"/>
      <c r="JL51" s="63"/>
      <c r="JM51" s="63"/>
      <c r="JN51" s="63"/>
      <c r="JO51" s="63"/>
      <c r="JP51" s="63"/>
      <c r="JQ51" s="63"/>
      <c r="JR51" s="63"/>
      <c r="JS51" s="63"/>
      <c r="JT51" s="63"/>
      <c r="JU51" s="63"/>
      <c r="JV51" s="63"/>
      <c r="JW51" s="63"/>
      <c r="JX51" s="63"/>
      <c r="JY51" s="63"/>
      <c r="JZ51" s="63"/>
      <c r="KA51" s="63"/>
      <c r="KB51" s="63"/>
      <c r="KC51" s="63"/>
      <c r="KD51" s="63"/>
      <c r="KE51" s="63"/>
      <c r="KF51" s="63"/>
      <c r="KG51" s="63"/>
      <c r="KH51" s="63"/>
      <c r="KI51" s="63"/>
      <c r="KJ51" s="63"/>
      <c r="KK51" s="63"/>
      <c r="KL51" s="63"/>
      <c r="KM51" s="63"/>
      <c r="KN51" s="63"/>
      <c r="KO51" s="63"/>
      <c r="KP51" s="63"/>
      <c r="KQ51" s="63"/>
      <c r="KR51" s="63"/>
      <c r="KS51" s="63"/>
      <c r="KT51" s="63"/>
      <c r="KU51" s="63"/>
      <c r="KV51" s="63"/>
      <c r="KW51" s="63"/>
      <c r="KX51" s="63"/>
      <c r="KY51" s="63"/>
      <c r="KZ51" s="63"/>
      <c r="LA51" s="63"/>
      <c r="LB51" s="63"/>
      <c r="LC51" s="63"/>
      <c r="LD51" s="63"/>
      <c r="LE51" s="63"/>
      <c r="LF51" s="63"/>
      <c r="LG51" s="63"/>
      <c r="LH51" s="63"/>
      <c r="LI51" s="63"/>
      <c r="LJ51" s="63"/>
      <c r="LK51" s="63"/>
      <c r="LL51" s="63"/>
      <c r="LM51" s="63"/>
      <c r="LN51" s="63"/>
      <c r="LO51" s="63"/>
      <c r="LP51" s="63"/>
      <c r="LQ51" s="63"/>
      <c r="LR51" s="63"/>
      <c r="LS51" s="63"/>
      <c r="LT51" s="63"/>
      <c r="LU51" s="63"/>
      <c r="LV51" s="63"/>
      <c r="LW51" s="63"/>
      <c r="LX51" s="63"/>
      <c r="LY51" s="63"/>
      <c r="LZ51" s="63"/>
      <c r="MA51" s="63"/>
      <c r="MB51" s="63"/>
      <c r="MC51" s="63"/>
      <c r="MD51" s="63"/>
      <c r="ME51" s="63"/>
      <c r="MF51" s="63"/>
      <c r="MG51" s="63"/>
      <c r="MH51" s="63"/>
      <c r="MI51" s="63"/>
      <c r="MJ51" s="63"/>
      <c r="MK51" s="63"/>
      <c r="ML51" s="63"/>
      <c r="MM51" s="63"/>
      <c r="MN51" s="63"/>
      <c r="MO51" s="63"/>
      <c r="MP51" s="63"/>
      <c r="MQ51" s="63"/>
      <c r="MR51" s="63"/>
      <c r="MS51" s="63"/>
      <c r="MT51" s="63"/>
      <c r="MU51" s="63"/>
      <c r="MV51" s="63"/>
      <c r="MW51" s="63"/>
      <c r="MX51" s="63"/>
      <c r="MY51" s="63"/>
      <c r="MZ51" s="63"/>
      <c r="NA51" s="63"/>
      <c r="NB51" s="63"/>
      <c r="NC51" s="63"/>
      <c r="ND51" s="63"/>
      <c r="NE51" s="63"/>
      <c r="NF51" s="63"/>
      <c r="NG51" s="63"/>
      <c r="NH51" s="63"/>
      <c r="NI51" s="63"/>
      <c r="NJ51" s="63"/>
    </row>
    <row r="52" spans="1:374" s="64" customFormat="1" ht="152.4" customHeight="1">
      <c r="A52" s="155">
        <v>8</v>
      </c>
      <c r="B52" s="60">
        <v>79</v>
      </c>
      <c r="C52" s="61" t="s">
        <v>20</v>
      </c>
      <c r="D52" s="78" t="s">
        <v>308</v>
      </c>
      <c r="E52" s="77" t="s">
        <v>192</v>
      </c>
      <c r="F52" s="61">
        <v>12</v>
      </c>
      <c r="G52" s="61" t="s">
        <v>177</v>
      </c>
      <c r="H52" s="79">
        <f>171305+40983.76</f>
        <v>212288.76</v>
      </c>
      <c r="I52" s="80">
        <v>159216.57</v>
      </c>
      <c r="J52" s="61" t="s">
        <v>10</v>
      </c>
      <c r="K52" s="62">
        <v>46022</v>
      </c>
      <c r="L52" s="62">
        <v>46112</v>
      </c>
      <c r="M52" s="61"/>
      <c r="N52" s="61"/>
      <c r="O52" s="61"/>
      <c r="P52" s="61" t="s">
        <v>623</v>
      </c>
      <c r="Q52" s="83" t="s">
        <v>633</v>
      </c>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c r="IF52" s="63"/>
      <c r="IG52" s="63"/>
      <c r="IH52" s="63"/>
      <c r="II52" s="63"/>
      <c r="IJ52" s="63"/>
      <c r="IK52" s="63"/>
      <c r="IL52" s="63"/>
      <c r="IM52" s="63"/>
      <c r="IN52" s="63"/>
      <c r="IO52" s="63"/>
      <c r="IP52" s="63"/>
      <c r="IQ52" s="63"/>
      <c r="IR52" s="63"/>
      <c r="IS52" s="63"/>
      <c r="IT52" s="63"/>
      <c r="IU52" s="63"/>
      <c r="IV52" s="63"/>
      <c r="IW52" s="63"/>
      <c r="IX52" s="63"/>
      <c r="IY52" s="63"/>
      <c r="IZ52" s="63"/>
      <c r="JA52" s="63"/>
      <c r="JB52" s="63"/>
      <c r="JC52" s="63"/>
      <c r="JD52" s="63"/>
      <c r="JE52" s="63"/>
      <c r="JF52" s="63"/>
      <c r="JG52" s="63"/>
      <c r="JH52" s="63"/>
      <c r="JI52" s="63"/>
      <c r="JJ52" s="63"/>
      <c r="JK52" s="63"/>
      <c r="JL52" s="63"/>
      <c r="JM52" s="63"/>
      <c r="JN52" s="63"/>
      <c r="JO52" s="63"/>
      <c r="JP52" s="63"/>
      <c r="JQ52" s="63"/>
      <c r="JR52" s="63"/>
      <c r="JS52" s="63"/>
      <c r="JT52" s="63"/>
      <c r="JU52" s="63"/>
      <c r="JV52" s="63"/>
      <c r="JW52" s="63"/>
      <c r="JX52" s="63"/>
      <c r="JY52" s="63"/>
      <c r="JZ52" s="63"/>
      <c r="KA52" s="63"/>
      <c r="KB52" s="63"/>
      <c r="KC52" s="63"/>
      <c r="KD52" s="63"/>
      <c r="KE52" s="63"/>
      <c r="KF52" s="63"/>
      <c r="KG52" s="63"/>
      <c r="KH52" s="63"/>
      <c r="KI52" s="63"/>
      <c r="KJ52" s="63"/>
      <c r="KK52" s="63"/>
      <c r="KL52" s="63"/>
      <c r="KM52" s="63"/>
      <c r="KN52" s="63"/>
      <c r="KO52" s="63"/>
      <c r="KP52" s="63"/>
      <c r="KQ52" s="63"/>
      <c r="KR52" s="63"/>
      <c r="KS52" s="63"/>
      <c r="KT52" s="63"/>
      <c r="KU52" s="63"/>
      <c r="KV52" s="63"/>
      <c r="KW52" s="63"/>
      <c r="KX52" s="63"/>
      <c r="KY52" s="63"/>
      <c r="KZ52" s="63"/>
      <c r="LA52" s="63"/>
      <c r="LB52" s="63"/>
      <c r="LC52" s="63"/>
      <c r="LD52" s="63"/>
      <c r="LE52" s="63"/>
      <c r="LF52" s="63"/>
      <c r="LG52" s="63"/>
      <c r="LH52" s="63"/>
      <c r="LI52" s="63"/>
      <c r="LJ52" s="63"/>
      <c r="LK52" s="63"/>
      <c r="LL52" s="63"/>
      <c r="LM52" s="63"/>
      <c r="LN52" s="63"/>
      <c r="LO52" s="63"/>
      <c r="LP52" s="63"/>
      <c r="LQ52" s="63"/>
      <c r="LR52" s="63"/>
      <c r="LS52" s="63"/>
      <c r="LT52" s="63"/>
      <c r="LU52" s="63"/>
      <c r="LV52" s="63"/>
      <c r="LW52" s="63"/>
      <c r="LX52" s="63"/>
      <c r="LY52" s="63"/>
      <c r="LZ52" s="63"/>
      <c r="MA52" s="63"/>
      <c r="MB52" s="63"/>
      <c r="MC52" s="63"/>
      <c r="MD52" s="63"/>
      <c r="ME52" s="63"/>
      <c r="MF52" s="63"/>
      <c r="MG52" s="63"/>
      <c r="MH52" s="63"/>
      <c r="MI52" s="63"/>
      <c r="MJ52" s="63"/>
      <c r="MK52" s="63"/>
      <c r="ML52" s="63"/>
      <c r="MM52" s="63"/>
      <c r="MN52" s="63"/>
      <c r="MO52" s="63"/>
      <c r="MP52" s="63"/>
      <c r="MQ52" s="63"/>
      <c r="MR52" s="63"/>
      <c r="MS52" s="63"/>
      <c r="MT52" s="63"/>
      <c r="MU52" s="63"/>
      <c r="MV52" s="63"/>
      <c r="MW52" s="63"/>
      <c r="MX52" s="63"/>
      <c r="MY52" s="63"/>
      <c r="MZ52" s="63"/>
      <c r="NA52" s="63"/>
      <c r="NB52" s="63"/>
      <c r="NC52" s="63"/>
      <c r="ND52" s="63"/>
      <c r="NE52" s="63"/>
      <c r="NF52" s="63"/>
      <c r="NG52" s="63"/>
      <c r="NH52" s="63"/>
      <c r="NI52" s="63"/>
      <c r="NJ52" s="63"/>
    </row>
    <row r="53" spans="1:374" s="64" customFormat="1" ht="264.89999999999998" customHeight="1">
      <c r="A53" s="155">
        <v>9</v>
      </c>
      <c r="B53" s="60">
        <v>80</v>
      </c>
      <c r="C53" s="61" t="s">
        <v>20</v>
      </c>
      <c r="D53" s="78" t="s">
        <v>309</v>
      </c>
      <c r="E53" s="77" t="s">
        <v>192</v>
      </c>
      <c r="F53" s="61">
        <v>12</v>
      </c>
      <c r="G53" s="61" t="s">
        <v>177</v>
      </c>
      <c r="H53" s="79">
        <v>131600</v>
      </c>
      <c r="I53" s="80"/>
      <c r="J53" s="61" t="s">
        <v>10</v>
      </c>
      <c r="K53" s="62">
        <v>46053</v>
      </c>
      <c r="L53" s="62">
        <v>46112</v>
      </c>
      <c r="M53" s="61"/>
      <c r="N53" s="61"/>
      <c r="O53" s="61"/>
      <c r="P53" s="61" t="s">
        <v>623</v>
      </c>
      <c r="Q53" s="83" t="s">
        <v>624</v>
      </c>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c r="IF53" s="63"/>
      <c r="IG53" s="63"/>
      <c r="IH53" s="63"/>
      <c r="II53" s="63"/>
      <c r="IJ53" s="63"/>
      <c r="IK53" s="63"/>
      <c r="IL53" s="63"/>
      <c r="IM53" s="63"/>
      <c r="IN53" s="63"/>
      <c r="IO53" s="63"/>
      <c r="IP53" s="63"/>
      <c r="IQ53" s="63"/>
      <c r="IR53" s="63"/>
      <c r="IS53" s="63"/>
      <c r="IT53" s="63"/>
      <c r="IU53" s="63"/>
      <c r="IV53" s="63"/>
      <c r="IW53" s="63"/>
      <c r="IX53" s="63"/>
      <c r="IY53" s="63"/>
      <c r="IZ53" s="63"/>
      <c r="JA53" s="63"/>
      <c r="JB53" s="63"/>
      <c r="JC53" s="63"/>
      <c r="JD53" s="63"/>
      <c r="JE53" s="63"/>
      <c r="JF53" s="63"/>
      <c r="JG53" s="63"/>
      <c r="JH53" s="63"/>
      <c r="JI53" s="63"/>
      <c r="JJ53" s="63"/>
      <c r="JK53" s="63"/>
      <c r="JL53" s="63"/>
      <c r="JM53" s="63"/>
      <c r="JN53" s="63"/>
      <c r="JO53" s="63"/>
      <c r="JP53" s="63"/>
      <c r="JQ53" s="63"/>
      <c r="JR53" s="63"/>
      <c r="JS53" s="63"/>
      <c r="JT53" s="63"/>
      <c r="JU53" s="63"/>
      <c r="JV53" s="63"/>
      <c r="JW53" s="63"/>
      <c r="JX53" s="63"/>
      <c r="JY53" s="63"/>
      <c r="JZ53" s="63"/>
      <c r="KA53" s="63"/>
      <c r="KB53" s="63"/>
      <c r="KC53" s="63"/>
      <c r="KD53" s="63"/>
      <c r="KE53" s="63"/>
      <c r="KF53" s="63"/>
      <c r="KG53" s="63"/>
      <c r="KH53" s="63"/>
      <c r="KI53" s="63"/>
      <c r="KJ53" s="63"/>
      <c r="KK53" s="63"/>
      <c r="KL53" s="63"/>
      <c r="KM53" s="63"/>
      <c r="KN53" s="63"/>
      <c r="KO53" s="63"/>
      <c r="KP53" s="63"/>
      <c r="KQ53" s="63"/>
      <c r="KR53" s="63"/>
      <c r="KS53" s="63"/>
      <c r="KT53" s="63"/>
      <c r="KU53" s="63"/>
      <c r="KV53" s="63"/>
      <c r="KW53" s="63"/>
      <c r="KX53" s="63"/>
      <c r="KY53" s="63"/>
      <c r="KZ53" s="63"/>
      <c r="LA53" s="63"/>
      <c r="LB53" s="63"/>
      <c r="LC53" s="63"/>
      <c r="LD53" s="63"/>
      <c r="LE53" s="63"/>
      <c r="LF53" s="63"/>
      <c r="LG53" s="63"/>
      <c r="LH53" s="63"/>
      <c r="LI53" s="63"/>
      <c r="LJ53" s="63"/>
      <c r="LK53" s="63"/>
      <c r="LL53" s="63"/>
      <c r="LM53" s="63"/>
      <c r="LN53" s="63"/>
      <c r="LO53" s="63"/>
      <c r="LP53" s="63"/>
      <c r="LQ53" s="63"/>
      <c r="LR53" s="63"/>
      <c r="LS53" s="63"/>
      <c r="LT53" s="63"/>
      <c r="LU53" s="63"/>
      <c r="LV53" s="63"/>
      <c r="LW53" s="63"/>
      <c r="LX53" s="63"/>
      <c r="LY53" s="63"/>
      <c r="LZ53" s="63"/>
      <c r="MA53" s="63"/>
      <c r="MB53" s="63"/>
      <c r="MC53" s="63"/>
      <c r="MD53" s="63"/>
      <c r="ME53" s="63"/>
      <c r="MF53" s="63"/>
      <c r="MG53" s="63"/>
      <c r="MH53" s="63"/>
      <c r="MI53" s="63"/>
      <c r="MJ53" s="63"/>
      <c r="MK53" s="63"/>
      <c r="ML53" s="63"/>
      <c r="MM53" s="63"/>
      <c r="MN53" s="63"/>
      <c r="MO53" s="63"/>
      <c r="MP53" s="63"/>
      <c r="MQ53" s="63"/>
      <c r="MR53" s="63"/>
      <c r="MS53" s="63"/>
      <c r="MT53" s="63"/>
      <c r="MU53" s="63"/>
      <c r="MV53" s="63"/>
      <c r="MW53" s="63"/>
      <c r="MX53" s="63"/>
      <c r="MY53" s="63"/>
      <c r="MZ53" s="63"/>
      <c r="NA53" s="63"/>
      <c r="NB53" s="63"/>
      <c r="NC53" s="63"/>
      <c r="ND53" s="63"/>
      <c r="NE53" s="63"/>
      <c r="NF53" s="63"/>
      <c r="NG53" s="63"/>
      <c r="NH53" s="63"/>
      <c r="NI53" s="63"/>
      <c r="NJ53" s="63"/>
    </row>
    <row r="54" spans="1:374" s="64" customFormat="1" ht="292.2" customHeight="1">
      <c r="A54" s="155">
        <v>10</v>
      </c>
      <c r="B54" s="60">
        <v>81</v>
      </c>
      <c r="C54" s="61" t="s">
        <v>20</v>
      </c>
      <c r="D54" s="78" t="s">
        <v>310</v>
      </c>
      <c r="E54" s="77" t="s">
        <v>311</v>
      </c>
      <c r="F54" s="61">
        <v>12</v>
      </c>
      <c r="G54" s="61" t="s">
        <v>177</v>
      </c>
      <c r="H54" s="79">
        <v>59560</v>
      </c>
      <c r="I54" s="80"/>
      <c r="J54" s="61" t="s">
        <v>10</v>
      </c>
      <c r="K54" s="62">
        <v>46295</v>
      </c>
      <c r="L54" s="62">
        <v>46356</v>
      </c>
      <c r="M54" s="61"/>
      <c r="N54" s="61"/>
      <c r="O54" s="61"/>
      <c r="P54" s="61" t="s">
        <v>623</v>
      </c>
      <c r="Q54" s="83" t="s">
        <v>624</v>
      </c>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c r="IF54" s="63"/>
      <c r="IG54" s="63"/>
      <c r="IH54" s="63"/>
      <c r="II54" s="63"/>
      <c r="IJ54" s="63"/>
      <c r="IK54" s="63"/>
      <c r="IL54" s="63"/>
      <c r="IM54" s="63"/>
      <c r="IN54" s="63"/>
      <c r="IO54" s="63"/>
      <c r="IP54" s="63"/>
      <c r="IQ54" s="63"/>
      <c r="IR54" s="63"/>
      <c r="IS54" s="63"/>
      <c r="IT54" s="63"/>
      <c r="IU54" s="63"/>
      <c r="IV54" s="63"/>
      <c r="IW54" s="63"/>
      <c r="IX54" s="63"/>
      <c r="IY54" s="63"/>
      <c r="IZ54" s="63"/>
      <c r="JA54" s="63"/>
      <c r="JB54" s="63"/>
      <c r="JC54" s="63"/>
      <c r="JD54" s="63"/>
      <c r="JE54" s="63"/>
      <c r="JF54" s="63"/>
      <c r="JG54" s="63"/>
      <c r="JH54" s="63"/>
      <c r="JI54" s="63"/>
      <c r="JJ54" s="63"/>
      <c r="JK54" s="63"/>
      <c r="JL54" s="63"/>
      <c r="JM54" s="63"/>
      <c r="JN54" s="63"/>
      <c r="JO54" s="63"/>
      <c r="JP54" s="63"/>
      <c r="JQ54" s="63"/>
      <c r="JR54" s="63"/>
      <c r="JS54" s="63"/>
      <c r="JT54" s="63"/>
      <c r="JU54" s="63"/>
      <c r="JV54" s="63"/>
      <c r="JW54" s="63"/>
      <c r="JX54" s="63"/>
      <c r="JY54" s="63"/>
      <c r="JZ54" s="63"/>
      <c r="KA54" s="63"/>
      <c r="KB54" s="63"/>
      <c r="KC54" s="63"/>
      <c r="KD54" s="63"/>
      <c r="KE54" s="63"/>
      <c r="KF54" s="63"/>
      <c r="KG54" s="63"/>
      <c r="KH54" s="63"/>
      <c r="KI54" s="63"/>
      <c r="KJ54" s="63"/>
      <c r="KK54" s="63"/>
      <c r="KL54" s="63"/>
      <c r="KM54" s="63"/>
      <c r="KN54" s="63"/>
      <c r="KO54" s="63"/>
      <c r="KP54" s="63"/>
      <c r="KQ54" s="63"/>
      <c r="KR54" s="63"/>
      <c r="KS54" s="63"/>
      <c r="KT54" s="63"/>
      <c r="KU54" s="63"/>
      <c r="KV54" s="63"/>
      <c r="KW54" s="63"/>
      <c r="KX54" s="63"/>
      <c r="KY54" s="63"/>
      <c r="KZ54" s="63"/>
      <c r="LA54" s="63"/>
      <c r="LB54" s="63"/>
      <c r="LC54" s="63"/>
      <c r="LD54" s="63"/>
      <c r="LE54" s="63"/>
      <c r="LF54" s="63"/>
      <c r="LG54" s="63"/>
      <c r="LH54" s="63"/>
      <c r="LI54" s="63"/>
      <c r="LJ54" s="63"/>
      <c r="LK54" s="63"/>
      <c r="LL54" s="63"/>
      <c r="LM54" s="63"/>
      <c r="LN54" s="63"/>
      <c r="LO54" s="63"/>
      <c r="LP54" s="63"/>
      <c r="LQ54" s="63"/>
      <c r="LR54" s="63"/>
      <c r="LS54" s="63"/>
      <c r="LT54" s="63"/>
      <c r="LU54" s="63"/>
      <c r="LV54" s="63"/>
      <c r="LW54" s="63"/>
      <c r="LX54" s="63"/>
      <c r="LY54" s="63"/>
      <c r="LZ54" s="63"/>
      <c r="MA54" s="63"/>
      <c r="MB54" s="63"/>
      <c r="MC54" s="63"/>
      <c r="MD54" s="63"/>
      <c r="ME54" s="63"/>
      <c r="MF54" s="63"/>
      <c r="MG54" s="63"/>
      <c r="MH54" s="63"/>
      <c r="MI54" s="63"/>
      <c r="MJ54" s="63"/>
      <c r="MK54" s="63"/>
      <c r="ML54" s="63"/>
      <c r="MM54" s="63"/>
      <c r="MN54" s="63"/>
      <c r="MO54" s="63"/>
      <c r="MP54" s="63"/>
      <c r="MQ54" s="63"/>
      <c r="MR54" s="63"/>
      <c r="MS54" s="63"/>
      <c r="MT54" s="63"/>
      <c r="MU54" s="63"/>
      <c r="MV54" s="63"/>
      <c r="MW54" s="63"/>
      <c r="MX54" s="63"/>
      <c r="MY54" s="63"/>
      <c r="MZ54" s="63"/>
      <c r="NA54" s="63"/>
      <c r="NB54" s="63"/>
      <c r="NC54" s="63"/>
      <c r="ND54" s="63"/>
      <c r="NE54" s="63"/>
      <c r="NF54" s="63"/>
      <c r="NG54" s="63"/>
      <c r="NH54" s="63"/>
      <c r="NI54" s="63"/>
      <c r="NJ54" s="63"/>
    </row>
    <row r="55" spans="1:374" s="64" customFormat="1" ht="314.39999999999998" customHeight="1">
      <c r="A55" s="155">
        <v>11</v>
      </c>
      <c r="B55" s="60">
        <v>82</v>
      </c>
      <c r="C55" s="61" t="s">
        <v>20</v>
      </c>
      <c r="D55" s="78" t="s">
        <v>312</v>
      </c>
      <c r="E55" s="77" t="s">
        <v>215</v>
      </c>
      <c r="F55" s="61">
        <v>12</v>
      </c>
      <c r="G55" s="61" t="s">
        <v>177</v>
      </c>
      <c r="H55" s="79">
        <v>79667</v>
      </c>
      <c r="I55" s="80"/>
      <c r="J55" s="61" t="s">
        <v>10</v>
      </c>
      <c r="K55" s="62">
        <v>46295</v>
      </c>
      <c r="L55" s="62">
        <v>46356</v>
      </c>
      <c r="M55" s="61"/>
      <c r="N55" s="61"/>
      <c r="O55" s="61"/>
      <c r="P55" s="61" t="s">
        <v>623</v>
      </c>
      <c r="Q55" s="83" t="s">
        <v>624</v>
      </c>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c r="IF55" s="63"/>
      <c r="IG55" s="63"/>
      <c r="IH55" s="63"/>
      <c r="II55" s="63"/>
      <c r="IJ55" s="63"/>
      <c r="IK55" s="63"/>
      <c r="IL55" s="63"/>
      <c r="IM55" s="63"/>
      <c r="IN55" s="63"/>
      <c r="IO55" s="63"/>
      <c r="IP55" s="63"/>
      <c r="IQ55" s="63"/>
      <c r="IR55" s="63"/>
      <c r="IS55" s="63"/>
      <c r="IT55" s="63"/>
      <c r="IU55" s="63"/>
      <c r="IV55" s="63"/>
      <c r="IW55" s="63"/>
      <c r="IX55" s="63"/>
      <c r="IY55" s="63"/>
      <c r="IZ55" s="63"/>
      <c r="JA55" s="63"/>
      <c r="JB55" s="63"/>
      <c r="JC55" s="63"/>
      <c r="JD55" s="63"/>
      <c r="JE55" s="63"/>
      <c r="JF55" s="63"/>
      <c r="JG55" s="63"/>
      <c r="JH55" s="63"/>
      <c r="JI55" s="63"/>
      <c r="JJ55" s="63"/>
      <c r="JK55" s="63"/>
      <c r="JL55" s="63"/>
      <c r="JM55" s="63"/>
      <c r="JN55" s="63"/>
      <c r="JO55" s="63"/>
      <c r="JP55" s="63"/>
      <c r="JQ55" s="63"/>
      <c r="JR55" s="63"/>
      <c r="JS55" s="63"/>
      <c r="JT55" s="63"/>
      <c r="JU55" s="63"/>
      <c r="JV55" s="63"/>
      <c r="JW55" s="63"/>
      <c r="JX55" s="63"/>
      <c r="JY55" s="63"/>
      <c r="JZ55" s="63"/>
      <c r="KA55" s="63"/>
      <c r="KB55" s="63"/>
      <c r="KC55" s="63"/>
      <c r="KD55" s="63"/>
      <c r="KE55" s="63"/>
      <c r="KF55" s="63"/>
      <c r="KG55" s="63"/>
      <c r="KH55" s="63"/>
      <c r="KI55" s="63"/>
      <c r="KJ55" s="63"/>
      <c r="KK55" s="63"/>
      <c r="KL55" s="63"/>
      <c r="KM55" s="63"/>
      <c r="KN55" s="63"/>
      <c r="KO55" s="63"/>
      <c r="KP55" s="63"/>
      <c r="KQ55" s="63"/>
      <c r="KR55" s="63"/>
      <c r="KS55" s="63"/>
      <c r="KT55" s="63"/>
      <c r="KU55" s="63"/>
      <c r="KV55" s="63"/>
      <c r="KW55" s="63"/>
      <c r="KX55" s="63"/>
      <c r="KY55" s="63"/>
      <c r="KZ55" s="63"/>
      <c r="LA55" s="63"/>
      <c r="LB55" s="63"/>
      <c r="LC55" s="63"/>
      <c r="LD55" s="63"/>
      <c r="LE55" s="63"/>
      <c r="LF55" s="63"/>
      <c r="LG55" s="63"/>
      <c r="LH55" s="63"/>
      <c r="LI55" s="63"/>
      <c r="LJ55" s="63"/>
      <c r="LK55" s="63"/>
      <c r="LL55" s="63"/>
      <c r="LM55" s="63"/>
      <c r="LN55" s="63"/>
      <c r="LO55" s="63"/>
      <c r="LP55" s="63"/>
      <c r="LQ55" s="63"/>
      <c r="LR55" s="63"/>
      <c r="LS55" s="63"/>
      <c r="LT55" s="63"/>
      <c r="LU55" s="63"/>
      <c r="LV55" s="63"/>
      <c r="LW55" s="63"/>
      <c r="LX55" s="63"/>
      <c r="LY55" s="63"/>
      <c r="LZ55" s="63"/>
      <c r="MA55" s="63"/>
      <c r="MB55" s="63"/>
      <c r="MC55" s="63"/>
      <c r="MD55" s="63"/>
      <c r="ME55" s="63"/>
      <c r="MF55" s="63"/>
      <c r="MG55" s="63"/>
      <c r="MH55" s="63"/>
      <c r="MI55" s="63"/>
      <c r="MJ55" s="63"/>
      <c r="MK55" s="63"/>
      <c r="ML55" s="63"/>
      <c r="MM55" s="63"/>
      <c r="MN55" s="63"/>
      <c r="MO55" s="63"/>
      <c r="MP55" s="63"/>
      <c r="MQ55" s="63"/>
      <c r="MR55" s="63"/>
      <c r="MS55" s="63"/>
      <c r="MT55" s="63"/>
      <c r="MU55" s="63"/>
      <c r="MV55" s="63"/>
      <c r="MW55" s="63"/>
      <c r="MX55" s="63"/>
      <c r="MY55" s="63"/>
      <c r="MZ55" s="63"/>
      <c r="NA55" s="63"/>
      <c r="NB55" s="63"/>
      <c r="NC55" s="63"/>
      <c r="ND55" s="63"/>
      <c r="NE55" s="63"/>
      <c r="NF55" s="63"/>
      <c r="NG55" s="63"/>
      <c r="NH55" s="63"/>
      <c r="NI55" s="63"/>
      <c r="NJ55" s="63"/>
    </row>
    <row r="56" spans="1:374" s="64" customFormat="1" ht="295.2" customHeight="1">
      <c r="A56" s="155">
        <v>12</v>
      </c>
      <c r="B56" s="60">
        <v>83</v>
      </c>
      <c r="C56" s="61" t="s">
        <v>20</v>
      </c>
      <c r="D56" s="78" t="s">
        <v>313</v>
      </c>
      <c r="E56" s="77" t="s">
        <v>216</v>
      </c>
      <c r="F56" s="61">
        <v>12</v>
      </c>
      <c r="G56" s="61" t="s">
        <v>177</v>
      </c>
      <c r="H56" s="79">
        <v>36479</v>
      </c>
      <c r="I56" s="80"/>
      <c r="J56" s="61" t="s">
        <v>10</v>
      </c>
      <c r="K56" s="62">
        <v>46295</v>
      </c>
      <c r="L56" s="62">
        <v>46356</v>
      </c>
      <c r="M56" s="61"/>
      <c r="N56" s="61"/>
      <c r="O56" s="61"/>
      <c r="P56" s="61" t="s">
        <v>623</v>
      </c>
      <c r="Q56" s="83" t="s">
        <v>624</v>
      </c>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c r="IF56" s="63"/>
      <c r="IG56" s="63"/>
      <c r="IH56" s="63"/>
      <c r="II56" s="63"/>
      <c r="IJ56" s="63"/>
      <c r="IK56" s="63"/>
      <c r="IL56" s="63"/>
      <c r="IM56" s="63"/>
      <c r="IN56" s="63"/>
      <c r="IO56" s="63"/>
      <c r="IP56" s="63"/>
      <c r="IQ56" s="63"/>
      <c r="IR56" s="63"/>
      <c r="IS56" s="63"/>
      <c r="IT56" s="63"/>
      <c r="IU56" s="63"/>
      <c r="IV56" s="63"/>
      <c r="IW56" s="63"/>
      <c r="IX56" s="63"/>
      <c r="IY56" s="63"/>
      <c r="IZ56" s="63"/>
      <c r="JA56" s="63"/>
      <c r="JB56" s="63"/>
      <c r="JC56" s="63"/>
      <c r="JD56" s="63"/>
      <c r="JE56" s="63"/>
      <c r="JF56" s="63"/>
      <c r="JG56" s="63"/>
      <c r="JH56" s="63"/>
      <c r="JI56" s="63"/>
      <c r="JJ56" s="63"/>
      <c r="JK56" s="63"/>
      <c r="JL56" s="63"/>
      <c r="JM56" s="63"/>
      <c r="JN56" s="63"/>
      <c r="JO56" s="63"/>
      <c r="JP56" s="63"/>
      <c r="JQ56" s="63"/>
      <c r="JR56" s="63"/>
      <c r="JS56" s="63"/>
      <c r="JT56" s="63"/>
      <c r="JU56" s="63"/>
      <c r="JV56" s="63"/>
      <c r="JW56" s="63"/>
      <c r="JX56" s="63"/>
      <c r="JY56" s="63"/>
      <c r="JZ56" s="63"/>
      <c r="KA56" s="63"/>
      <c r="KB56" s="63"/>
      <c r="KC56" s="63"/>
      <c r="KD56" s="63"/>
      <c r="KE56" s="63"/>
      <c r="KF56" s="63"/>
      <c r="KG56" s="63"/>
      <c r="KH56" s="63"/>
      <c r="KI56" s="63"/>
      <c r="KJ56" s="63"/>
      <c r="KK56" s="63"/>
      <c r="KL56" s="63"/>
      <c r="KM56" s="63"/>
      <c r="KN56" s="63"/>
      <c r="KO56" s="63"/>
      <c r="KP56" s="63"/>
      <c r="KQ56" s="63"/>
      <c r="KR56" s="63"/>
      <c r="KS56" s="63"/>
      <c r="KT56" s="63"/>
      <c r="KU56" s="63"/>
      <c r="KV56" s="63"/>
      <c r="KW56" s="63"/>
      <c r="KX56" s="63"/>
      <c r="KY56" s="63"/>
      <c r="KZ56" s="63"/>
      <c r="LA56" s="63"/>
      <c r="LB56" s="63"/>
      <c r="LC56" s="63"/>
      <c r="LD56" s="63"/>
      <c r="LE56" s="63"/>
      <c r="LF56" s="63"/>
      <c r="LG56" s="63"/>
      <c r="LH56" s="63"/>
      <c r="LI56" s="63"/>
      <c r="LJ56" s="63"/>
      <c r="LK56" s="63"/>
      <c r="LL56" s="63"/>
      <c r="LM56" s="63"/>
      <c r="LN56" s="63"/>
      <c r="LO56" s="63"/>
      <c r="LP56" s="63"/>
      <c r="LQ56" s="63"/>
      <c r="LR56" s="63"/>
      <c r="LS56" s="63"/>
      <c r="LT56" s="63"/>
      <c r="LU56" s="63"/>
      <c r="LV56" s="63"/>
      <c r="LW56" s="63"/>
      <c r="LX56" s="63"/>
      <c r="LY56" s="63"/>
      <c r="LZ56" s="63"/>
      <c r="MA56" s="63"/>
      <c r="MB56" s="63"/>
      <c r="MC56" s="63"/>
      <c r="MD56" s="63"/>
      <c r="ME56" s="63"/>
      <c r="MF56" s="63"/>
      <c r="MG56" s="63"/>
      <c r="MH56" s="63"/>
      <c r="MI56" s="63"/>
      <c r="MJ56" s="63"/>
      <c r="MK56" s="63"/>
      <c r="ML56" s="63"/>
      <c r="MM56" s="63"/>
      <c r="MN56" s="63"/>
      <c r="MO56" s="63"/>
      <c r="MP56" s="63"/>
      <c r="MQ56" s="63"/>
      <c r="MR56" s="63"/>
      <c r="MS56" s="63"/>
      <c r="MT56" s="63"/>
      <c r="MU56" s="63"/>
      <c r="MV56" s="63"/>
      <c r="MW56" s="63"/>
      <c r="MX56" s="63"/>
      <c r="MY56" s="63"/>
      <c r="MZ56" s="63"/>
      <c r="NA56" s="63"/>
      <c r="NB56" s="63"/>
      <c r="NC56" s="63"/>
      <c r="ND56" s="63"/>
      <c r="NE56" s="63"/>
      <c r="NF56" s="63"/>
      <c r="NG56" s="63"/>
      <c r="NH56" s="63"/>
      <c r="NI56" s="63"/>
      <c r="NJ56" s="63"/>
    </row>
    <row r="57" spans="1:374" s="64" customFormat="1" ht="273.60000000000002" customHeight="1">
      <c r="A57" s="155">
        <v>13</v>
      </c>
      <c r="B57" s="60">
        <v>84</v>
      </c>
      <c r="C57" s="61" t="s">
        <v>20</v>
      </c>
      <c r="D57" s="78" t="s">
        <v>314</v>
      </c>
      <c r="E57" s="77" t="s">
        <v>217</v>
      </c>
      <c r="F57" s="61">
        <v>12</v>
      </c>
      <c r="G57" s="61" t="s">
        <v>177</v>
      </c>
      <c r="H57" s="79">
        <v>36958</v>
      </c>
      <c r="I57" s="80"/>
      <c r="J57" s="61" t="s">
        <v>10</v>
      </c>
      <c r="K57" s="62">
        <v>46295</v>
      </c>
      <c r="L57" s="62">
        <v>46356</v>
      </c>
      <c r="M57" s="61"/>
      <c r="N57" s="61"/>
      <c r="O57" s="61"/>
      <c r="P57" s="61" t="s">
        <v>623</v>
      </c>
      <c r="Q57" s="83" t="s">
        <v>624</v>
      </c>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c r="IF57" s="63"/>
      <c r="IG57" s="63"/>
      <c r="IH57" s="63"/>
      <c r="II57" s="63"/>
      <c r="IJ57" s="63"/>
      <c r="IK57" s="63"/>
      <c r="IL57" s="63"/>
      <c r="IM57" s="63"/>
      <c r="IN57" s="63"/>
      <c r="IO57" s="63"/>
      <c r="IP57" s="63"/>
      <c r="IQ57" s="63"/>
      <c r="IR57" s="63"/>
      <c r="IS57" s="63"/>
      <c r="IT57" s="63"/>
      <c r="IU57" s="63"/>
      <c r="IV57" s="63"/>
      <c r="IW57" s="63"/>
      <c r="IX57" s="63"/>
      <c r="IY57" s="63"/>
      <c r="IZ57" s="63"/>
      <c r="JA57" s="63"/>
      <c r="JB57" s="63"/>
      <c r="JC57" s="63"/>
      <c r="JD57" s="63"/>
      <c r="JE57" s="63"/>
      <c r="JF57" s="63"/>
      <c r="JG57" s="63"/>
      <c r="JH57" s="63"/>
      <c r="JI57" s="63"/>
      <c r="JJ57" s="63"/>
      <c r="JK57" s="63"/>
      <c r="JL57" s="63"/>
      <c r="JM57" s="63"/>
      <c r="JN57" s="63"/>
      <c r="JO57" s="63"/>
      <c r="JP57" s="63"/>
      <c r="JQ57" s="63"/>
      <c r="JR57" s="63"/>
      <c r="JS57" s="63"/>
      <c r="JT57" s="63"/>
      <c r="JU57" s="63"/>
      <c r="JV57" s="63"/>
      <c r="JW57" s="63"/>
      <c r="JX57" s="63"/>
      <c r="JY57" s="63"/>
      <c r="JZ57" s="63"/>
      <c r="KA57" s="63"/>
      <c r="KB57" s="63"/>
      <c r="KC57" s="63"/>
      <c r="KD57" s="63"/>
      <c r="KE57" s="63"/>
      <c r="KF57" s="63"/>
      <c r="KG57" s="63"/>
      <c r="KH57" s="63"/>
      <c r="KI57" s="63"/>
      <c r="KJ57" s="63"/>
      <c r="KK57" s="63"/>
      <c r="KL57" s="63"/>
      <c r="KM57" s="63"/>
      <c r="KN57" s="63"/>
      <c r="KO57" s="63"/>
      <c r="KP57" s="63"/>
      <c r="KQ57" s="63"/>
      <c r="KR57" s="63"/>
      <c r="KS57" s="63"/>
      <c r="KT57" s="63"/>
      <c r="KU57" s="63"/>
      <c r="KV57" s="63"/>
      <c r="KW57" s="63"/>
      <c r="KX57" s="63"/>
      <c r="KY57" s="63"/>
      <c r="KZ57" s="63"/>
      <c r="LA57" s="63"/>
      <c r="LB57" s="63"/>
      <c r="LC57" s="63"/>
      <c r="LD57" s="63"/>
      <c r="LE57" s="63"/>
      <c r="LF57" s="63"/>
      <c r="LG57" s="63"/>
      <c r="LH57" s="63"/>
      <c r="LI57" s="63"/>
      <c r="LJ57" s="63"/>
      <c r="LK57" s="63"/>
      <c r="LL57" s="63"/>
      <c r="LM57" s="63"/>
      <c r="LN57" s="63"/>
      <c r="LO57" s="63"/>
      <c r="LP57" s="63"/>
      <c r="LQ57" s="63"/>
      <c r="LR57" s="63"/>
      <c r="LS57" s="63"/>
      <c r="LT57" s="63"/>
      <c r="LU57" s="63"/>
      <c r="LV57" s="63"/>
      <c r="LW57" s="63"/>
      <c r="LX57" s="63"/>
      <c r="LY57" s="63"/>
      <c r="LZ57" s="63"/>
      <c r="MA57" s="63"/>
      <c r="MB57" s="63"/>
      <c r="MC57" s="63"/>
      <c r="MD57" s="63"/>
      <c r="ME57" s="63"/>
      <c r="MF57" s="63"/>
      <c r="MG57" s="63"/>
      <c r="MH57" s="63"/>
      <c r="MI57" s="63"/>
      <c r="MJ57" s="63"/>
      <c r="MK57" s="63"/>
      <c r="ML57" s="63"/>
      <c r="MM57" s="63"/>
      <c r="MN57" s="63"/>
      <c r="MO57" s="63"/>
      <c r="MP57" s="63"/>
      <c r="MQ57" s="63"/>
      <c r="MR57" s="63"/>
      <c r="MS57" s="63"/>
      <c r="MT57" s="63"/>
      <c r="MU57" s="63"/>
      <c r="MV57" s="63"/>
      <c r="MW57" s="63"/>
      <c r="MX57" s="63"/>
      <c r="MY57" s="63"/>
      <c r="MZ57" s="63"/>
      <c r="NA57" s="63"/>
      <c r="NB57" s="63"/>
      <c r="NC57" s="63"/>
      <c r="ND57" s="63"/>
      <c r="NE57" s="63"/>
      <c r="NF57" s="63"/>
      <c r="NG57" s="63"/>
      <c r="NH57" s="63"/>
      <c r="NI57" s="63"/>
      <c r="NJ57" s="63"/>
    </row>
    <row r="58" spans="1:374" ht="330" customHeight="1">
      <c r="A58" s="156">
        <v>15</v>
      </c>
      <c r="B58" s="60">
        <v>85</v>
      </c>
      <c r="C58" s="65" t="s">
        <v>20</v>
      </c>
      <c r="D58" s="78" t="s">
        <v>829</v>
      </c>
      <c r="E58" s="77" t="s">
        <v>830</v>
      </c>
      <c r="F58" s="61">
        <f>12+48</f>
        <v>60</v>
      </c>
      <c r="G58" s="61" t="s">
        <v>177</v>
      </c>
      <c r="H58" s="79">
        <f>19904+583636</f>
        <v>603540</v>
      </c>
      <c r="I58" s="80">
        <v>21500</v>
      </c>
      <c r="J58" s="61" t="s">
        <v>10</v>
      </c>
      <c r="K58" s="62">
        <v>46053</v>
      </c>
      <c r="L58" s="62">
        <v>46234</v>
      </c>
      <c r="M58" s="61"/>
      <c r="N58" s="61"/>
      <c r="O58" s="61"/>
      <c r="P58" s="61" t="s">
        <v>623</v>
      </c>
      <c r="Q58" s="83" t="s">
        <v>624</v>
      </c>
    </row>
    <row r="59" spans="1:374" ht="132.6" customHeight="1">
      <c r="A59" s="156">
        <v>16</v>
      </c>
      <c r="B59" s="60">
        <v>86</v>
      </c>
      <c r="C59" s="65" t="s">
        <v>20</v>
      </c>
      <c r="D59" s="78" t="s">
        <v>533</v>
      </c>
      <c r="E59" s="77" t="s">
        <v>532</v>
      </c>
      <c r="F59" s="61">
        <v>12</v>
      </c>
      <c r="G59" s="61" t="s">
        <v>177</v>
      </c>
      <c r="H59" s="79">
        <v>27498</v>
      </c>
      <c r="I59" s="80"/>
      <c r="J59" s="61" t="s">
        <v>10</v>
      </c>
      <c r="K59" s="62">
        <v>46081</v>
      </c>
      <c r="L59" s="62">
        <v>46142</v>
      </c>
      <c r="M59" s="61"/>
      <c r="N59" s="61"/>
      <c r="O59" s="61"/>
      <c r="P59" s="61" t="s">
        <v>623</v>
      </c>
      <c r="Q59" s="83" t="s">
        <v>624</v>
      </c>
    </row>
    <row r="60" spans="1:374" ht="122.4" customHeight="1">
      <c r="A60" s="156">
        <v>17</v>
      </c>
      <c r="B60" s="60">
        <v>87</v>
      </c>
      <c r="C60" s="65" t="s">
        <v>20</v>
      </c>
      <c r="D60" s="87" t="s">
        <v>534</v>
      </c>
      <c r="E60" s="86" t="s">
        <v>535</v>
      </c>
      <c r="F60" s="61">
        <v>12</v>
      </c>
      <c r="G60" s="61" t="s">
        <v>177</v>
      </c>
      <c r="H60" s="84">
        <v>13244</v>
      </c>
      <c r="I60" s="85"/>
      <c r="J60" s="65" t="s">
        <v>10</v>
      </c>
      <c r="K60" s="62">
        <v>46081</v>
      </c>
      <c r="L60" s="62">
        <v>46142</v>
      </c>
      <c r="M60" s="61"/>
      <c r="N60" s="61"/>
      <c r="O60" s="61"/>
      <c r="P60" s="61" t="s">
        <v>623</v>
      </c>
      <c r="Q60" s="83" t="s">
        <v>624</v>
      </c>
    </row>
    <row r="61" spans="1:374" ht="204" customHeight="1">
      <c r="A61" s="156">
        <v>18</v>
      </c>
      <c r="B61" s="60">
        <v>88</v>
      </c>
      <c r="C61" s="65" t="s">
        <v>20</v>
      </c>
      <c r="D61" s="87" t="s">
        <v>315</v>
      </c>
      <c r="E61" s="86" t="s">
        <v>316</v>
      </c>
      <c r="F61" s="61">
        <v>12</v>
      </c>
      <c r="G61" s="61" t="s">
        <v>177</v>
      </c>
      <c r="H61" s="84">
        <f>136940+51426.01</f>
        <v>188366.01</v>
      </c>
      <c r="I61" s="85"/>
      <c r="J61" s="65" t="s">
        <v>10</v>
      </c>
      <c r="K61" s="62">
        <v>46053</v>
      </c>
      <c r="L61" s="62">
        <v>46203</v>
      </c>
      <c r="M61" s="61"/>
      <c r="N61" s="61"/>
      <c r="O61" s="61"/>
      <c r="P61" s="61" t="s">
        <v>623</v>
      </c>
      <c r="Q61" s="83" t="s">
        <v>624</v>
      </c>
    </row>
    <row r="62" spans="1:374" ht="187.95" customHeight="1">
      <c r="A62" s="156">
        <v>19</v>
      </c>
      <c r="B62" s="60">
        <v>89</v>
      </c>
      <c r="C62" s="65" t="s">
        <v>20</v>
      </c>
      <c r="D62" s="87" t="s">
        <v>317</v>
      </c>
      <c r="E62" s="86" t="s">
        <v>318</v>
      </c>
      <c r="F62" s="61">
        <v>12</v>
      </c>
      <c r="G62" s="61" t="s">
        <v>177</v>
      </c>
      <c r="H62" s="84">
        <f>99319+66663.31</f>
        <v>165982.31</v>
      </c>
      <c r="I62" s="85"/>
      <c r="J62" s="65" t="s">
        <v>10</v>
      </c>
      <c r="K62" s="62">
        <v>46053</v>
      </c>
      <c r="L62" s="62">
        <v>46203</v>
      </c>
      <c r="M62" s="61"/>
      <c r="N62" s="61"/>
      <c r="O62" s="61"/>
      <c r="P62" s="61" t="s">
        <v>623</v>
      </c>
      <c r="Q62" s="83" t="s">
        <v>624</v>
      </c>
    </row>
    <row r="63" spans="1:374" ht="178.95" customHeight="1">
      <c r="A63" s="156">
        <v>20</v>
      </c>
      <c r="B63" s="60">
        <v>90</v>
      </c>
      <c r="C63" s="65" t="s">
        <v>20</v>
      </c>
      <c r="D63" s="87" t="s">
        <v>319</v>
      </c>
      <c r="E63" s="86" t="s">
        <v>320</v>
      </c>
      <c r="F63" s="61">
        <v>12</v>
      </c>
      <c r="G63" s="61" t="s">
        <v>177</v>
      </c>
      <c r="H63" s="84">
        <f>79234+15223.57</f>
        <v>94457.57</v>
      </c>
      <c r="I63" s="85"/>
      <c r="J63" s="65" t="s">
        <v>10</v>
      </c>
      <c r="K63" s="62">
        <v>46053</v>
      </c>
      <c r="L63" s="62">
        <v>46203</v>
      </c>
      <c r="M63" s="61"/>
      <c r="N63" s="61"/>
      <c r="O63" s="61"/>
      <c r="P63" s="61" t="s">
        <v>623</v>
      </c>
      <c r="Q63" s="83" t="s">
        <v>624</v>
      </c>
    </row>
    <row r="64" spans="1:374" ht="217.2" customHeight="1">
      <c r="A64" s="156">
        <v>21</v>
      </c>
      <c r="B64" s="60">
        <v>91</v>
      </c>
      <c r="C64" s="65" t="s">
        <v>20</v>
      </c>
      <c r="D64" s="87" t="s">
        <v>321</v>
      </c>
      <c r="E64" s="86" t="s">
        <v>322</v>
      </c>
      <c r="F64" s="61">
        <v>12</v>
      </c>
      <c r="G64" s="61" t="s">
        <v>177</v>
      </c>
      <c r="H64" s="84">
        <f>94274+8267.94</f>
        <v>102541.94</v>
      </c>
      <c r="I64" s="85"/>
      <c r="J64" s="65" t="s">
        <v>10</v>
      </c>
      <c r="K64" s="62">
        <v>46053</v>
      </c>
      <c r="L64" s="62">
        <v>46203</v>
      </c>
      <c r="M64" s="61"/>
      <c r="N64" s="61"/>
      <c r="O64" s="61"/>
      <c r="P64" s="61" t="s">
        <v>623</v>
      </c>
      <c r="Q64" s="83" t="s">
        <v>624</v>
      </c>
      <c r="S64" s="224"/>
    </row>
    <row r="65" spans="1:374" ht="184.95" customHeight="1">
      <c r="A65" s="156">
        <v>22</v>
      </c>
      <c r="B65" s="60">
        <v>92</v>
      </c>
      <c r="C65" s="65" t="s">
        <v>20</v>
      </c>
      <c r="D65" s="87" t="s">
        <v>323</v>
      </c>
      <c r="E65" s="86" t="s">
        <v>316</v>
      </c>
      <c r="F65" s="61">
        <v>12</v>
      </c>
      <c r="G65" s="61" t="s">
        <v>177</v>
      </c>
      <c r="H65" s="84">
        <f>81546+26596.56</f>
        <v>108142.56</v>
      </c>
      <c r="I65" s="85"/>
      <c r="J65" s="65" t="s">
        <v>10</v>
      </c>
      <c r="K65" s="62">
        <v>46053</v>
      </c>
      <c r="L65" s="62">
        <v>46203</v>
      </c>
      <c r="M65" s="61"/>
      <c r="N65" s="61"/>
      <c r="O65" s="61"/>
      <c r="P65" s="61" t="s">
        <v>623</v>
      </c>
      <c r="Q65" s="83" t="s">
        <v>624</v>
      </c>
    </row>
    <row r="66" spans="1:374" ht="183.6" customHeight="1">
      <c r="A66" s="156">
        <v>23</v>
      </c>
      <c r="B66" s="60">
        <v>93</v>
      </c>
      <c r="C66" s="65" t="s">
        <v>20</v>
      </c>
      <c r="D66" s="87" t="s">
        <v>324</v>
      </c>
      <c r="E66" s="86" t="s">
        <v>325</v>
      </c>
      <c r="F66" s="61">
        <v>12</v>
      </c>
      <c r="G66" s="61" t="s">
        <v>177</v>
      </c>
      <c r="H66" s="84">
        <f>89686+10017.32</f>
        <v>99703.32</v>
      </c>
      <c r="I66" s="85"/>
      <c r="J66" s="65" t="s">
        <v>10</v>
      </c>
      <c r="K66" s="62">
        <v>46053</v>
      </c>
      <c r="L66" s="62">
        <v>46203</v>
      </c>
      <c r="M66" s="61"/>
      <c r="N66" s="61"/>
      <c r="O66" s="61"/>
      <c r="P66" s="61" t="s">
        <v>623</v>
      </c>
      <c r="Q66" s="83" t="s">
        <v>624</v>
      </c>
    </row>
    <row r="67" spans="1:374" s="64" customFormat="1" ht="185.4" customHeight="1">
      <c r="A67" s="155">
        <v>24</v>
      </c>
      <c r="B67" s="60">
        <v>94</v>
      </c>
      <c r="C67" s="61" t="s">
        <v>20</v>
      </c>
      <c r="D67" s="78" t="s">
        <v>326</v>
      </c>
      <c r="E67" s="77" t="s">
        <v>327</v>
      </c>
      <c r="F67" s="61">
        <v>12</v>
      </c>
      <c r="G67" s="61" t="s">
        <v>177</v>
      </c>
      <c r="H67" s="84">
        <f>103627+25633.47</f>
        <v>129260.47</v>
      </c>
      <c r="I67" s="80"/>
      <c r="J67" s="61" t="s">
        <v>10</v>
      </c>
      <c r="K67" s="62">
        <v>46053</v>
      </c>
      <c r="L67" s="62">
        <v>46203</v>
      </c>
      <c r="M67" s="61"/>
      <c r="N67" s="61"/>
      <c r="O67" s="61"/>
      <c r="P67" s="61" t="s">
        <v>623</v>
      </c>
      <c r="Q67" s="83" t="s">
        <v>624</v>
      </c>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c r="IF67" s="63"/>
      <c r="IG67" s="63"/>
      <c r="IH67" s="63"/>
      <c r="II67" s="63"/>
      <c r="IJ67" s="63"/>
      <c r="IK67" s="63"/>
      <c r="IL67" s="63"/>
      <c r="IM67" s="63"/>
      <c r="IN67" s="63"/>
      <c r="IO67" s="63"/>
      <c r="IP67" s="63"/>
      <c r="IQ67" s="63"/>
      <c r="IR67" s="63"/>
      <c r="IS67" s="63"/>
      <c r="IT67" s="63"/>
      <c r="IU67" s="63"/>
      <c r="IV67" s="63"/>
      <c r="IW67" s="63"/>
      <c r="IX67" s="63"/>
      <c r="IY67" s="63"/>
      <c r="IZ67" s="63"/>
      <c r="JA67" s="63"/>
      <c r="JB67" s="63"/>
      <c r="JC67" s="63"/>
      <c r="JD67" s="63"/>
      <c r="JE67" s="63"/>
      <c r="JF67" s="63"/>
      <c r="JG67" s="63"/>
      <c r="JH67" s="63"/>
      <c r="JI67" s="63"/>
      <c r="JJ67" s="63"/>
      <c r="JK67" s="63"/>
      <c r="JL67" s="63"/>
      <c r="JM67" s="63"/>
      <c r="JN67" s="63"/>
      <c r="JO67" s="63"/>
      <c r="JP67" s="63"/>
      <c r="JQ67" s="63"/>
      <c r="JR67" s="63"/>
      <c r="JS67" s="63"/>
      <c r="JT67" s="63"/>
      <c r="JU67" s="63"/>
      <c r="JV67" s="63"/>
      <c r="JW67" s="63"/>
      <c r="JX67" s="63"/>
      <c r="JY67" s="63"/>
      <c r="JZ67" s="63"/>
      <c r="KA67" s="63"/>
      <c r="KB67" s="63"/>
      <c r="KC67" s="63"/>
      <c r="KD67" s="63"/>
      <c r="KE67" s="63"/>
      <c r="KF67" s="63"/>
      <c r="KG67" s="63"/>
      <c r="KH67" s="63"/>
      <c r="KI67" s="63"/>
      <c r="KJ67" s="63"/>
      <c r="KK67" s="63"/>
      <c r="KL67" s="63"/>
      <c r="KM67" s="63"/>
      <c r="KN67" s="63"/>
      <c r="KO67" s="63"/>
      <c r="KP67" s="63"/>
      <c r="KQ67" s="63"/>
      <c r="KR67" s="63"/>
      <c r="KS67" s="63"/>
      <c r="KT67" s="63"/>
      <c r="KU67" s="63"/>
      <c r="KV67" s="63"/>
      <c r="KW67" s="63"/>
      <c r="KX67" s="63"/>
      <c r="KY67" s="63"/>
      <c r="KZ67" s="63"/>
      <c r="LA67" s="63"/>
      <c r="LB67" s="63"/>
      <c r="LC67" s="63"/>
      <c r="LD67" s="63"/>
      <c r="LE67" s="63"/>
      <c r="LF67" s="63"/>
      <c r="LG67" s="63"/>
      <c r="LH67" s="63"/>
      <c r="LI67" s="63"/>
      <c r="LJ67" s="63"/>
      <c r="LK67" s="63"/>
      <c r="LL67" s="63"/>
      <c r="LM67" s="63"/>
      <c r="LN67" s="63"/>
      <c r="LO67" s="63"/>
      <c r="LP67" s="63"/>
      <c r="LQ67" s="63"/>
      <c r="LR67" s="63"/>
      <c r="LS67" s="63"/>
      <c r="LT67" s="63"/>
      <c r="LU67" s="63"/>
      <c r="LV67" s="63"/>
      <c r="LW67" s="63"/>
      <c r="LX67" s="63"/>
      <c r="LY67" s="63"/>
      <c r="LZ67" s="63"/>
      <c r="MA67" s="63"/>
      <c r="MB67" s="63"/>
      <c r="MC67" s="63"/>
      <c r="MD67" s="63"/>
      <c r="ME67" s="63"/>
      <c r="MF67" s="63"/>
      <c r="MG67" s="63"/>
      <c r="MH67" s="63"/>
      <c r="MI67" s="63"/>
      <c r="MJ67" s="63"/>
      <c r="MK67" s="63"/>
      <c r="ML67" s="63"/>
      <c r="MM67" s="63"/>
      <c r="MN67" s="63"/>
      <c r="MO67" s="63"/>
      <c r="MP67" s="63"/>
      <c r="MQ67" s="63"/>
      <c r="MR67" s="63"/>
      <c r="MS67" s="63"/>
      <c r="MT67" s="63"/>
      <c r="MU67" s="63"/>
      <c r="MV67" s="63"/>
      <c r="MW67" s="63"/>
      <c r="MX67" s="63"/>
      <c r="MY67" s="63"/>
      <c r="MZ67" s="63"/>
      <c r="NA67" s="63"/>
      <c r="NB67" s="63"/>
      <c r="NC67" s="63"/>
      <c r="ND67" s="63"/>
      <c r="NE67" s="63"/>
      <c r="NF67" s="63"/>
      <c r="NG67" s="63"/>
      <c r="NH67" s="63"/>
      <c r="NI67" s="63"/>
      <c r="NJ67" s="63"/>
    </row>
    <row r="68" spans="1:374" ht="201.6" customHeight="1">
      <c r="A68" s="156">
        <v>25</v>
      </c>
      <c r="B68" s="60">
        <v>95</v>
      </c>
      <c r="C68" s="65" t="s">
        <v>20</v>
      </c>
      <c r="D68" s="87" t="s">
        <v>696</v>
      </c>
      <c r="E68" s="77" t="s">
        <v>328</v>
      </c>
      <c r="F68" s="61">
        <v>12</v>
      </c>
      <c r="G68" s="61" t="s">
        <v>177</v>
      </c>
      <c r="H68" s="90">
        <f>450560+121534</f>
        <v>572094</v>
      </c>
      <c r="I68" s="90"/>
      <c r="J68" s="61" t="s">
        <v>10</v>
      </c>
      <c r="K68" s="62">
        <v>45961</v>
      </c>
      <c r="L68" s="62">
        <v>46112</v>
      </c>
      <c r="M68" s="61"/>
      <c r="N68" s="61"/>
      <c r="O68" s="61"/>
      <c r="P68" s="61" t="s">
        <v>623</v>
      </c>
      <c r="Q68" s="83" t="s">
        <v>624</v>
      </c>
    </row>
    <row r="69" spans="1:374" ht="227.4" customHeight="1">
      <c r="A69" s="156">
        <v>29</v>
      </c>
      <c r="B69" s="60">
        <v>96</v>
      </c>
      <c r="C69" s="65" t="s">
        <v>20</v>
      </c>
      <c r="D69" s="95" t="s">
        <v>703</v>
      </c>
      <c r="E69" s="95" t="s">
        <v>587</v>
      </c>
      <c r="F69" s="96">
        <v>60</v>
      </c>
      <c r="G69" s="97" t="s">
        <v>177</v>
      </c>
      <c r="H69" s="90">
        <f>5917380.12+162873.36</f>
        <v>6080253.4800000004</v>
      </c>
      <c r="I69" s="90">
        <v>912038.02</v>
      </c>
      <c r="J69" s="61" t="s">
        <v>10</v>
      </c>
      <c r="K69" s="98">
        <v>46053</v>
      </c>
      <c r="L69" s="98">
        <v>46112</v>
      </c>
      <c r="M69" s="61"/>
      <c r="N69" s="61"/>
      <c r="O69" s="61"/>
      <c r="P69" s="61" t="s">
        <v>234</v>
      </c>
      <c r="Q69" s="83" t="s">
        <v>624</v>
      </c>
    </row>
    <row r="70" spans="1:374" ht="219" customHeight="1">
      <c r="A70" s="156">
        <v>30</v>
      </c>
      <c r="B70" s="60">
        <v>97</v>
      </c>
      <c r="C70" s="65" t="s">
        <v>20</v>
      </c>
      <c r="D70" s="95" t="s">
        <v>845</v>
      </c>
      <c r="E70" s="95" t="s">
        <v>588</v>
      </c>
      <c r="F70" s="96">
        <v>60</v>
      </c>
      <c r="G70" s="97" t="s">
        <v>177</v>
      </c>
      <c r="H70" s="90">
        <v>6143925.5800000001</v>
      </c>
      <c r="I70" s="90">
        <v>904181</v>
      </c>
      <c r="J70" s="61" t="s">
        <v>10</v>
      </c>
      <c r="K70" s="98">
        <v>46053</v>
      </c>
      <c r="L70" s="98">
        <v>46112</v>
      </c>
      <c r="M70" s="61"/>
      <c r="N70" s="61"/>
      <c r="O70" s="61"/>
      <c r="P70" s="61" t="s">
        <v>234</v>
      </c>
      <c r="Q70" s="83" t="s">
        <v>624</v>
      </c>
    </row>
    <row r="71" spans="1:374" ht="219.6" customHeight="1">
      <c r="A71" s="156">
        <v>31</v>
      </c>
      <c r="B71" s="60">
        <v>98</v>
      </c>
      <c r="C71" s="65" t="s">
        <v>20</v>
      </c>
      <c r="D71" s="95" t="s">
        <v>704</v>
      </c>
      <c r="E71" s="95" t="s">
        <v>589</v>
      </c>
      <c r="F71" s="96">
        <v>60</v>
      </c>
      <c r="G71" s="97" t="s">
        <v>177</v>
      </c>
      <c r="H71" s="90">
        <f>6697881.27+142020.23</f>
        <v>6839901.5</v>
      </c>
      <c r="I71" s="90">
        <v>1025985.23</v>
      </c>
      <c r="J71" s="61" t="s">
        <v>10</v>
      </c>
      <c r="K71" s="98">
        <v>46053</v>
      </c>
      <c r="L71" s="98">
        <v>46112</v>
      </c>
      <c r="M71" s="61"/>
      <c r="N71" s="61"/>
      <c r="O71" s="61"/>
      <c r="P71" s="61" t="s">
        <v>234</v>
      </c>
      <c r="Q71" s="83" t="s">
        <v>624</v>
      </c>
    </row>
    <row r="72" spans="1:374" ht="220.2" customHeight="1">
      <c r="A72" s="156">
        <v>32</v>
      </c>
      <c r="B72" s="60">
        <v>99</v>
      </c>
      <c r="C72" s="65" t="s">
        <v>20</v>
      </c>
      <c r="D72" s="95" t="s">
        <v>705</v>
      </c>
      <c r="E72" s="95" t="s">
        <v>590</v>
      </c>
      <c r="F72" s="96">
        <v>60</v>
      </c>
      <c r="G72" s="97" t="s">
        <v>177</v>
      </c>
      <c r="H72" s="90">
        <f>5906788.71+115971.28</f>
        <v>6022759.9900000002</v>
      </c>
      <c r="I72" s="90">
        <v>903414</v>
      </c>
      <c r="J72" s="61" t="s">
        <v>10</v>
      </c>
      <c r="K72" s="98">
        <v>46053</v>
      </c>
      <c r="L72" s="98">
        <v>46112</v>
      </c>
      <c r="M72" s="61"/>
      <c r="N72" s="61"/>
      <c r="O72" s="61"/>
      <c r="P72" s="61" t="s">
        <v>234</v>
      </c>
      <c r="Q72" s="83" t="s">
        <v>624</v>
      </c>
    </row>
    <row r="73" spans="1:374" ht="214.95" customHeight="1">
      <c r="A73" s="156">
        <v>33</v>
      </c>
      <c r="B73" s="60">
        <v>100</v>
      </c>
      <c r="C73" s="65" t="s">
        <v>20</v>
      </c>
      <c r="D73" s="95" t="s">
        <v>706</v>
      </c>
      <c r="E73" s="95" t="s">
        <v>591</v>
      </c>
      <c r="F73" s="96">
        <v>60</v>
      </c>
      <c r="G73" s="97" t="s">
        <v>177</v>
      </c>
      <c r="H73" s="90">
        <f>6043881.86+58650.7</f>
        <v>6102532.5600000005</v>
      </c>
      <c r="I73" s="90">
        <v>915379.88</v>
      </c>
      <c r="J73" s="61" t="s">
        <v>10</v>
      </c>
      <c r="K73" s="98">
        <v>46053</v>
      </c>
      <c r="L73" s="98">
        <v>46112</v>
      </c>
      <c r="M73" s="61"/>
      <c r="N73" s="61"/>
      <c r="O73" s="61"/>
      <c r="P73" s="61" t="s">
        <v>234</v>
      </c>
      <c r="Q73" s="83" t="s">
        <v>624</v>
      </c>
    </row>
    <row r="74" spans="1:374" ht="225" customHeight="1">
      <c r="A74" s="156">
        <v>34</v>
      </c>
      <c r="B74" s="60">
        <v>101</v>
      </c>
      <c r="C74" s="65" t="s">
        <v>20</v>
      </c>
      <c r="D74" s="95" t="s">
        <v>707</v>
      </c>
      <c r="E74" s="95" t="s">
        <v>592</v>
      </c>
      <c r="F74" s="96">
        <v>60</v>
      </c>
      <c r="G74" s="97" t="s">
        <v>177</v>
      </c>
      <c r="H74" s="90">
        <f>9373019.25+540459.98</f>
        <v>9913479.2300000004</v>
      </c>
      <c r="I74" s="90">
        <v>1487021.88</v>
      </c>
      <c r="J74" s="61" t="s">
        <v>10</v>
      </c>
      <c r="K74" s="98">
        <v>46053</v>
      </c>
      <c r="L74" s="98">
        <v>46112</v>
      </c>
      <c r="M74" s="61"/>
      <c r="N74" s="61"/>
      <c r="O74" s="61"/>
      <c r="P74" s="61" t="s">
        <v>234</v>
      </c>
      <c r="Q74" s="83" t="s">
        <v>624</v>
      </c>
    </row>
    <row r="75" spans="1:374" ht="215.4" customHeight="1">
      <c r="A75" s="156">
        <v>35</v>
      </c>
      <c r="B75" s="60">
        <v>102</v>
      </c>
      <c r="C75" s="65" t="s">
        <v>20</v>
      </c>
      <c r="D75" s="95" t="s">
        <v>708</v>
      </c>
      <c r="E75" s="95" t="s">
        <v>593</v>
      </c>
      <c r="F75" s="96">
        <v>60</v>
      </c>
      <c r="G75" s="97" t="s">
        <v>177</v>
      </c>
      <c r="H75" s="90">
        <f>9399678.42+526033.92</f>
        <v>9925712.3399999999</v>
      </c>
      <c r="I75" s="90">
        <v>1488856.85</v>
      </c>
      <c r="J75" s="61" t="s">
        <v>10</v>
      </c>
      <c r="K75" s="98">
        <v>46053</v>
      </c>
      <c r="L75" s="98">
        <v>46112</v>
      </c>
      <c r="M75" s="61"/>
      <c r="N75" s="61"/>
      <c r="O75" s="61"/>
      <c r="P75" s="61" t="s">
        <v>234</v>
      </c>
      <c r="Q75" s="83" t="s">
        <v>624</v>
      </c>
    </row>
    <row r="76" spans="1:374" ht="231.75" customHeight="1">
      <c r="A76" s="156">
        <v>36</v>
      </c>
      <c r="B76" s="60">
        <v>103</v>
      </c>
      <c r="C76" s="65" t="s">
        <v>20</v>
      </c>
      <c r="D76" s="95" t="s">
        <v>709</v>
      </c>
      <c r="E76" s="95" t="s">
        <v>586</v>
      </c>
      <c r="F76" s="96">
        <v>60</v>
      </c>
      <c r="G76" s="97" t="s">
        <v>177</v>
      </c>
      <c r="H76" s="90">
        <v>6637021.6799999997</v>
      </c>
      <c r="I76" s="90">
        <v>994403.12</v>
      </c>
      <c r="J76" s="61" t="s">
        <v>10</v>
      </c>
      <c r="K76" s="98">
        <v>46053</v>
      </c>
      <c r="L76" s="98">
        <v>46112</v>
      </c>
      <c r="M76" s="61"/>
      <c r="N76" s="61"/>
      <c r="O76" s="61"/>
      <c r="P76" s="61" t="s">
        <v>234</v>
      </c>
      <c r="Q76" s="83" t="s">
        <v>624</v>
      </c>
    </row>
    <row r="77" spans="1:374" ht="113.25" customHeight="1">
      <c r="A77" s="156"/>
      <c r="B77" s="60" t="s">
        <v>831</v>
      </c>
      <c r="C77" s="65" t="s">
        <v>20</v>
      </c>
      <c r="D77" s="95" t="s">
        <v>832</v>
      </c>
      <c r="E77" s="95" t="s">
        <v>306</v>
      </c>
      <c r="F77" s="96">
        <v>30</v>
      </c>
      <c r="G77" s="97" t="s">
        <v>177</v>
      </c>
      <c r="H77" s="90">
        <v>738637.5</v>
      </c>
      <c r="I77" s="90"/>
      <c r="J77" s="61" t="s">
        <v>10</v>
      </c>
      <c r="K77" s="98">
        <v>45930</v>
      </c>
      <c r="L77" s="98">
        <v>46053</v>
      </c>
      <c r="M77" s="61"/>
      <c r="N77" s="61"/>
      <c r="O77" s="61"/>
      <c r="P77" s="61" t="s">
        <v>833</v>
      </c>
      <c r="Q77" s="83" t="s">
        <v>834</v>
      </c>
    </row>
    <row r="78" spans="1:374" ht="175.95" customHeight="1">
      <c r="A78" s="156">
        <v>1</v>
      </c>
      <c r="B78" s="60">
        <v>104</v>
      </c>
      <c r="C78" s="65" t="s">
        <v>133</v>
      </c>
      <c r="D78" s="87" t="s">
        <v>536</v>
      </c>
      <c r="E78" s="77" t="s">
        <v>193</v>
      </c>
      <c r="F78" s="61">
        <v>80</v>
      </c>
      <c r="G78" s="61" t="s">
        <v>176</v>
      </c>
      <c r="H78" s="99">
        <v>130000</v>
      </c>
      <c r="I78" s="99">
        <v>130000</v>
      </c>
      <c r="J78" s="61" t="s">
        <v>10</v>
      </c>
      <c r="K78" s="62">
        <v>46112</v>
      </c>
      <c r="L78" s="62">
        <v>46295</v>
      </c>
      <c r="M78" s="61"/>
      <c r="N78" s="61"/>
      <c r="O78" s="61"/>
      <c r="P78" s="61" t="s">
        <v>622</v>
      </c>
      <c r="Q78" s="83" t="s">
        <v>624</v>
      </c>
    </row>
    <row r="79" spans="1:374" s="64" customFormat="1" ht="165" customHeight="1">
      <c r="A79" s="155">
        <v>2</v>
      </c>
      <c r="B79" s="60">
        <v>106</v>
      </c>
      <c r="C79" s="61" t="s">
        <v>21</v>
      </c>
      <c r="D79" s="139" t="s">
        <v>676</v>
      </c>
      <c r="E79" s="140" t="s">
        <v>613</v>
      </c>
      <c r="F79" s="100">
        <v>1</v>
      </c>
      <c r="G79" s="100" t="s">
        <v>178</v>
      </c>
      <c r="H79" s="141">
        <f>15678+504415</f>
        <v>520093</v>
      </c>
      <c r="I79" s="141">
        <f>15678+504415</f>
        <v>520093</v>
      </c>
      <c r="J79" s="61" t="s">
        <v>10</v>
      </c>
      <c r="K79" s="62"/>
      <c r="L79" s="62"/>
      <c r="M79" s="61"/>
      <c r="N79" s="61"/>
      <c r="O79" s="61"/>
      <c r="P79" s="100" t="s">
        <v>188</v>
      </c>
      <c r="Q79" s="142" t="s">
        <v>624</v>
      </c>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c r="IF79" s="63"/>
      <c r="IG79" s="63"/>
      <c r="IH79" s="63"/>
      <c r="II79" s="63"/>
      <c r="IJ79" s="63"/>
      <c r="IK79" s="63"/>
      <c r="IL79" s="63"/>
      <c r="IM79" s="63"/>
      <c r="IN79" s="63"/>
      <c r="IO79" s="63"/>
      <c r="IP79" s="63"/>
      <c r="IQ79" s="63"/>
      <c r="IR79" s="63"/>
      <c r="IS79" s="63"/>
      <c r="IT79" s="63"/>
      <c r="IU79" s="63"/>
      <c r="IV79" s="63"/>
      <c r="IW79" s="63"/>
      <c r="IX79" s="63"/>
      <c r="IY79" s="63"/>
      <c r="IZ79" s="63"/>
      <c r="JA79" s="63"/>
      <c r="JB79" s="63"/>
      <c r="JC79" s="63"/>
      <c r="JD79" s="63"/>
      <c r="JE79" s="63"/>
      <c r="JF79" s="63"/>
      <c r="JG79" s="63"/>
      <c r="JH79" s="63"/>
      <c r="JI79" s="63"/>
      <c r="JJ79" s="63"/>
      <c r="JK79" s="63"/>
      <c r="JL79" s="63"/>
      <c r="JM79" s="63"/>
      <c r="JN79" s="63"/>
      <c r="JO79" s="63"/>
      <c r="JP79" s="63"/>
      <c r="JQ79" s="63"/>
      <c r="JR79" s="63"/>
      <c r="JS79" s="63"/>
      <c r="JT79" s="63"/>
      <c r="JU79" s="63"/>
      <c r="JV79" s="63"/>
      <c r="JW79" s="63"/>
      <c r="JX79" s="63"/>
      <c r="JY79" s="63"/>
      <c r="JZ79" s="63"/>
      <c r="KA79" s="63"/>
      <c r="KB79" s="63"/>
      <c r="KC79" s="63"/>
      <c r="KD79" s="63"/>
      <c r="KE79" s="63"/>
      <c r="KF79" s="63"/>
      <c r="KG79" s="63"/>
      <c r="KH79" s="63"/>
      <c r="KI79" s="63"/>
      <c r="KJ79" s="63"/>
      <c r="KK79" s="63"/>
      <c r="KL79" s="63"/>
      <c r="KM79" s="63"/>
      <c r="KN79" s="63"/>
      <c r="KO79" s="63"/>
      <c r="KP79" s="63"/>
      <c r="KQ79" s="63"/>
      <c r="KR79" s="63"/>
      <c r="KS79" s="63"/>
      <c r="KT79" s="63"/>
      <c r="KU79" s="63"/>
      <c r="KV79" s="63"/>
      <c r="KW79" s="63"/>
      <c r="KX79" s="63"/>
      <c r="KY79" s="63"/>
      <c r="KZ79" s="63"/>
      <c r="LA79" s="63"/>
      <c r="LB79" s="63"/>
      <c r="LC79" s="63"/>
      <c r="LD79" s="63"/>
      <c r="LE79" s="63"/>
      <c r="LF79" s="63"/>
      <c r="LG79" s="63"/>
      <c r="LH79" s="63"/>
      <c r="LI79" s="63"/>
      <c r="LJ79" s="63"/>
      <c r="LK79" s="63"/>
      <c r="LL79" s="63"/>
      <c r="LM79" s="63"/>
      <c r="LN79" s="63"/>
      <c r="LO79" s="63"/>
      <c r="LP79" s="63"/>
      <c r="LQ79" s="63"/>
      <c r="LR79" s="63"/>
      <c r="LS79" s="63"/>
      <c r="LT79" s="63"/>
      <c r="LU79" s="63"/>
      <c r="LV79" s="63"/>
      <c r="LW79" s="63"/>
      <c r="LX79" s="63"/>
      <c r="LY79" s="63"/>
      <c r="LZ79" s="63"/>
      <c r="MA79" s="63"/>
      <c r="MB79" s="63"/>
      <c r="MC79" s="63"/>
      <c r="MD79" s="63"/>
      <c r="ME79" s="63"/>
      <c r="MF79" s="63"/>
      <c r="MG79" s="63"/>
      <c r="MH79" s="63"/>
      <c r="MI79" s="63"/>
      <c r="MJ79" s="63"/>
      <c r="MK79" s="63"/>
      <c r="ML79" s="63"/>
      <c r="MM79" s="63"/>
      <c r="MN79" s="63"/>
      <c r="MO79" s="63"/>
      <c r="MP79" s="63"/>
      <c r="MQ79" s="63"/>
      <c r="MR79" s="63"/>
      <c r="MS79" s="63"/>
      <c r="MT79" s="63"/>
      <c r="MU79" s="63"/>
      <c r="MV79" s="63"/>
      <c r="MW79" s="63"/>
      <c r="MX79" s="63"/>
      <c r="MY79" s="63"/>
      <c r="MZ79" s="63"/>
      <c r="NA79" s="63"/>
      <c r="NB79" s="63"/>
      <c r="NC79" s="63"/>
      <c r="ND79" s="63"/>
      <c r="NE79" s="63"/>
      <c r="NF79" s="63"/>
      <c r="NG79" s="63"/>
      <c r="NH79" s="63"/>
      <c r="NI79" s="63"/>
      <c r="NJ79" s="63"/>
    </row>
    <row r="80" spans="1:374" s="64" customFormat="1" ht="163.19999999999999" customHeight="1">
      <c r="A80" s="155">
        <v>4</v>
      </c>
      <c r="B80" s="60">
        <v>108</v>
      </c>
      <c r="C80" s="61" t="s">
        <v>21</v>
      </c>
      <c r="D80" s="139" t="s">
        <v>235</v>
      </c>
      <c r="E80" s="140" t="s">
        <v>613</v>
      </c>
      <c r="F80" s="100">
        <v>1</v>
      </c>
      <c r="G80" s="100" t="s">
        <v>178</v>
      </c>
      <c r="H80" s="141">
        <v>125412</v>
      </c>
      <c r="I80" s="141">
        <v>125412</v>
      </c>
      <c r="J80" s="61" t="s">
        <v>15</v>
      </c>
      <c r="K80" s="62"/>
      <c r="L80" s="62"/>
      <c r="M80" s="61"/>
      <c r="N80" s="61"/>
      <c r="O80" s="61"/>
      <c r="P80" s="100" t="s">
        <v>188</v>
      </c>
      <c r="Q80" s="142" t="s">
        <v>624</v>
      </c>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c r="IF80" s="63"/>
      <c r="IG80" s="63"/>
      <c r="IH80" s="63"/>
      <c r="II80" s="63"/>
      <c r="IJ80" s="63"/>
      <c r="IK80" s="63"/>
      <c r="IL80" s="63"/>
      <c r="IM80" s="63"/>
      <c r="IN80" s="63"/>
      <c r="IO80" s="63"/>
      <c r="IP80" s="63"/>
      <c r="IQ80" s="63"/>
      <c r="IR80" s="63"/>
      <c r="IS80" s="63"/>
      <c r="IT80" s="63"/>
      <c r="IU80" s="63"/>
      <c r="IV80" s="63"/>
      <c r="IW80" s="63"/>
      <c r="IX80" s="63"/>
      <c r="IY80" s="63"/>
      <c r="IZ80" s="63"/>
      <c r="JA80" s="63"/>
      <c r="JB80" s="63"/>
      <c r="JC80" s="63"/>
      <c r="JD80" s="63"/>
      <c r="JE80" s="63"/>
      <c r="JF80" s="63"/>
      <c r="JG80" s="63"/>
      <c r="JH80" s="63"/>
      <c r="JI80" s="63"/>
      <c r="JJ80" s="63"/>
      <c r="JK80" s="63"/>
      <c r="JL80" s="63"/>
      <c r="JM80" s="63"/>
      <c r="JN80" s="63"/>
      <c r="JO80" s="63"/>
      <c r="JP80" s="63"/>
      <c r="JQ80" s="63"/>
      <c r="JR80" s="63"/>
      <c r="JS80" s="63"/>
      <c r="JT80" s="63"/>
      <c r="JU80" s="63"/>
      <c r="JV80" s="63"/>
      <c r="JW80" s="63"/>
      <c r="JX80" s="63"/>
      <c r="JY80" s="63"/>
      <c r="JZ80" s="63"/>
      <c r="KA80" s="63"/>
      <c r="KB80" s="63"/>
      <c r="KC80" s="63"/>
      <c r="KD80" s="63"/>
      <c r="KE80" s="63"/>
      <c r="KF80" s="63"/>
      <c r="KG80" s="63"/>
      <c r="KH80" s="63"/>
      <c r="KI80" s="63"/>
      <c r="KJ80" s="63"/>
      <c r="KK80" s="63"/>
      <c r="KL80" s="63"/>
      <c r="KM80" s="63"/>
      <c r="KN80" s="63"/>
      <c r="KO80" s="63"/>
      <c r="KP80" s="63"/>
      <c r="KQ80" s="63"/>
      <c r="KR80" s="63"/>
      <c r="KS80" s="63"/>
      <c r="KT80" s="63"/>
      <c r="KU80" s="63"/>
      <c r="KV80" s="63"/>
      <c r="KW80" s="63"/>
      <c r="KX80" s="63"/>
      <c r="KY80" s="63"/>
      <c r="KZ80" s="63"/>
      <c r="LA80" s="63"/>
      <c r="LB80" s="63"/>
      <c r="LC80" s="63"/>
      <c r="LD80" s="63"/>
      <c r="LE80" s="63"/>
      <c r="LF80" s="63"/>
      <c r="LG80" s="63"/>
      <c r="LH80" s="63"/>
      <c r="LI80" s="63"/>
      <c r="LJ80" s="63"/>
      <c r="LK80" s="63"/>
      <c r="LL80" s="63"/>
      <c r="LM80" s="63"/>
      <c r="LN80" s="63"/>
      <c r="LO80" s="63"/>
      <c r="LP80" s="63"/>
      <c r="LQ80" s="63"/>
      <c r="LR80" s="63"/>
      <c r="LS80" s="63"/>
      <c r="LT80" s="63"/>
      <c r="LU80" s="63"/>
      <c r="LV80" s="63"/>
      <c r="LW80" s="63"/>
      <c r="LX80" s="63"/>
      <c r="LY80" s="63"/>
      <c r="LZ80" s="63"/>
      <c r="MA80" s="63"/>
      <c r="MB80" s="63"/>
      <c r="MC80" s="63"/>
      <c r="MD80" s="63"/>
      <c r="ME80" s="63"/>
      <c r="MF80" s="63"/>
      <c r="MG80" s="63"/>
      <c r="MH80" s="63"/>
      <c r="MI80" s="63"/>
      <c r="MJ80" s="63"/>
      <c r="MK80" s="63"/>
      <c r="ML80" s="63"/>
      <c r="MM80" s="63"/>
      <c r="MN80" s="63"/>
      <c r="MO80" s="63"/>
      <c r="MP80" s="63"/>
      <c r="MQ80" s="63"/>
      <c r="MR80" s="63"/>
      <c r="MS80" s="63"/>
      <c r="MT80" s="63"/>
      <c r="MU80" s="63"/>
      <c r="MV80" s="63"/>
      <c r="MW80" s="63"/>
      <c r="MX80" s="63"/>
      <c r="MY80" s="63"/>
      <c r="MZ80" s="63"/>
      <c r="NA80" s="63"/>
      <c r="NB80" s="63"/>
      <c r="NC80" s="63"/>
      <c r="ND80" s="63"/>
      <c r="NE80" s="63"/>
      <c r="NF80" s="63"/>
      <c r="NG80" s="63"/>
      <c r="NH80" s="63"/>
      <c r="NI80" s="63"/>
      <c r="NJ80" s="63"/>
    </row>
    <row r="81" spans="1:374" ht="96.6" customHeight="1">
      <c r="A81" s="156">
        <v>28</v>
      </c>
      <c r="B81" s="60">
        <v>110</v>
      </c>
      <c r="C81" s="65" t="s">
        <v>21</v>
      </c>
      <c r="D81" s="139" t="s">
        <v>677</v>
      </c>
      <c r="E81" s="140" t="s">
        <v>523</v>
      </c>
      <c r="F81" s="100">
        <v>1</v>
      </c>
      <c r="G81" s="100" t="s">
        <v>178</v>
      </c>
      <c r="H81" s="141">
        <v>200000</v>
      </c>
      <c r="I81" s="141">
        <v>200000</v>
      </c>
      <c r="J81" s="65" t="s">
        <v>15</v>
      </c>
      <c r="K81" s="62">
        <v>46053</v>
      </c>
      <c r="L81" s="62">
        <v>46142</v>
      </c>
      <c r="M81" s="61"/>
      <c r="N81" s="61"/>
      <c r="O81" s="61"/>
      <c r="P81" s="61" t="s">
        <v>623</v>
      </c>
      <c r="Q81" s="142" t="s">
        <v>634</v>
      </c>
    </row>
    <row r="82" spans="1:374" s="64" customFormat="1" ht="93" customHeight="1">
      <c r="A82" s="155">
        <v>10</v>
      </c>
      <c r="B82" s="60">
        <v>114</v>
      </c>
      <c r="C82" s="61" t="s">
        <v>22</v>
      </c>
      <c r="D82" s="139" t="s">
        <v>236</v>
      </c>
      <c r="E82" s="140" t="s">
        <v>195</v>
      </c>
      <c r="F82" s="100">
        <v>1</v>
      </c>
      <c r="G82" s="100" t="s">
        <v>233</v>
      </c>
      <c r="H82" s="143">
        <v>72000</v>
      </c>
      <c r="I82" s="143">
        <v>72000</v>
      </c>
      <c r="J82" s="61" t="s">
        <v>4</v>
      </c>
      <c r="K82" s="62">
        <v>46053</v>
      </c>
      <c r="L82" s="62">
        <v>46112</v>
      </c>
      <c r="M82" s="61"/>
      <c r="N82" s="61"/>
      <c r="O82" s="61"/>
      <c r="P82" s="100" t="s">
        <v>188</v>
      </c>
      <c r="Q82" s="142" t="s">
        <v>624</v>
      </c>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c r="IF82" s="63"/>
      <c r="IG82" s="63"/>
      <c r="IH82" s="63"/>
      <c r="II82" s="63"/>
      <c r="IJ82" s="63"/>
      <c r="IK82" s="63"/>
      <c r="IL82" s="63"/>
      <c r="IM82" s="63"/>
      <c r="IN82" s="63"/>
      <c r="IO82" s="63"/>
      <c r="IP82" s="63"/>
      <c r="IQ82" s="63"/>
      <c r="IR82" s="63"/>
      <c r="IS82" s="63"/>
      <c r="IT82" s="63"/>
      <c r="IU82" s="63"/>
      <c r="IV82" s="63"/>
      <c r="IW82" s="63"/>
      <c r="IX82" s="63"/>
      <c r="IY82" s="63"/>
      <c r="IZ82" s="63"/>
      <c r="JA82" s="63"/>
      <c r="JB82" s="63"/>
      <c r="JC82" s="63"/>
      <c r="JD82" s="63"/>
      <c r="JE82" s="63"/>
      <c r="JF82" s="63"/>
      <c r="JG82" s="63"/>
      <c r="JH82" s="63"/>
      <c r="JI82" s="63"/>
      <c r="JJ82" s="63"/>
      <c r="JK82" s="63"/>
      <c r="JL82" s="63"/>
      <c r="JM82" s="63"/>
      <c r="JN82" s="63"/>
      <c r="JO82" s="63"/>
      <c r="JP82" s="63"/>
      <c r="JQ82" s="63"/>
      <c r="JR82" s="63"/>
      <c r="JS82" s="63"/>
      <c r="JT82" s="63"/>
      <c r="JU82" s="63"/>
      <c r="JV82" s="63"/>
      <c r="JW82" s="63"/>
      <c r="JX82" s="63"/>
      <c r="JY82" s="63"/>
      <c r="JZ82" s="63"/>
      <c r="KA82" s="63"/>
      <c r="KB82" s="63"/>
      <c r="KC82" s="63"/>
      <c r="KD82" s="63"/>
      <c r="KE82" s="63"/>
      <c r="KF82" s="63"/>
      <c r="KG82" s="63"/>
      <c r="KH82" s="63"/>
      <c r="KI82" s="63"/>
      <c r="KJ82" s="63"/>
      <c r="KK82" s="63"/>
      <c r="KL82" s="63"/>
      <c r="KM82" s="63"/>
      <c r="KN82" s="63"/>
      <c r="KO82" s="63"/>
      <c r="KP82" s="63"/>
      <c r="KQ82" s="63"/>
      <c r="KR82" s="63"/>
      <c r="KS82" s="63"/>
      <c r="KT82" s="63"/>
      <c r="KU82" s="63"/>
      <c r="KV82" s="63"/>
      <c r="KW82" s="63"/>
      <c r="KX82" s="63"/>
      <c r="KY82" s="63"/>
      <c r="KZ82" s="63"/>
      <c r="LA82" s="63"/>
      <c r="LB82" s="63"/>
      <c r="LC82" s="63"/>
      <c r="LD82" s="63"/>
      <c r="LE82" s="63"/>
      <c r="LF82" s="63"/>
      <c r="LG82" s="63"/>
      <c r="LH82" s="63"/>
      <c r="LI82" s="63"/>
      <c r="LJ82" s="63"/>
      <c r="LK82" s="63"/>
      <c r="LL82" s="63"/>
      <c r="LM82" s="63"/>
      <c r="LN82" s="63"/>
      <c r="LO82" s="63"/>
      <c r="LP82" s="63"/>
      <c r="LQ82" s="63"/>
      <c r="LR82" s="63"/>
      <c r="LS82" s="63"/>
      <c r="LT82" s="63"/>
      <c r="LU82" s="63"/>
      <c r="LV82" s="63"/>
      <c r="LW82" s="63"/>
      <c r="LX82" s="63"/>
      <c r="LY82" s="63"/>
      <c r="LZ82" s="63"/>
      <c r="MA82" s="63"/>
      <c r="MB82" s="63"/>
      <c r="MC82" s="63"/>
      <c r="MD82" s="63"/>
      <c r="ME82" s="63"/>
      <c r="MF82" s="63"/>
      <c r="MG82" s="63"/>
      <c r="MH82" s="63"/>
      <c r="MI82" s="63"/>
      <c r="MJ82" s="63"/>
      <c r="MK82" s="63"/>
      <c r="ML82" s="63"/>
      <c r="MM82" s="63"/>
      <c r="MN82" s="63"/>
      <c r="MO82" s="63"/>
      <c r="MP82" s="63"/>
      <c r="MQ82" s="63"/>
      <c r="MR82" s="63"/>
      <c r="MS82" s="63"/>
      <c r="MT82" s="63"/>
      <c r="MU82" s="63"/>
      <c r="MV82" s="63"/>
      <c r="MW82" s="63"/>
      <c r="MX82" s="63"/>
      <c r="MY82" s="63"/>
      <c r="MZ82" s="63"/>
      <c r="NA82" s="63"/>
      <c r="NB82" s="63"/>
      <c r="NC82" s="63"/>
      <c r="ND82" s="63"/>
      <c r="NE82" s="63"/>
      <c r="NF82" s="63"/>
      <c r="NG82" s="63"/>
      <c r="NH82" s="63"/>
      <c r="NI82" s="63"/>
      <c r="NJ82" s="63"/>
    </row>
    <row r="83" spans="1:374" s="64" customFormat="1" ht="94.95" customHeight="1">
      <c r="A83" s="155">
        <v>20</v>
      </c>
      <c r="B83" s="60">
        <v>124</v>
      </c>
      <c r="C83" s="61" t="s">
        <v>22</v>
      </c>
      <c r="D83" s="139" t="s">
        <v>237</v>
      </c>
      <c r="E83" s="140" t="s">
        <v>195</v>
      </c>
      <c r="F83" s="100">
        <v>1</v>
      </c>
      <c r="G83" s="100" t="s">
        <v>233</v>
      </c>
      <c r="H83" s="144">
        <v>120000</v>
      </c>
      <c r="I83" s="144">
        <v>120000</v>
      </c>
      <c r="J83" s="61" t="s">
        <v>4</v>
      </c>
      <c r="K83" s="62">
        <v>46295</v>
      </c>
      <c r="L83" s="62">
        <v>46356</v>
      </c>
      <c r="M83" s="61"/>
      <c r="N83" s="61"/>
      <c r="O83" s="61"/>
      <c r="P83" s="100" t="s">
        <v>188</v>
      </c>
      <c r="Q83" s="142" t="s">
        <v>624</v>
      </c>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c r="IF83" s="63"/>
      <c r="IG83" s="63"/>
      <c r="IH83" s="63"/>
      <c r="II83" s="63"/>
      <c r="IJ83" s="63"/>
      <c r="IK83" s="63"/>
      <c r="IL83" s="63"/>
      <c r="IM83" s="63"/>
      <c r="IN83" s="63"/>
      <c r="IO83" s="63"/>
      <c r="IP83" s="63"/>
      <c r="IQ83" s="63"/>
      <c r="IR83" s="63"/>
      <c r="IS83" s="63"/>
      <c r="IT83" s="63"/>
      <c r="IU83" s="63"/>
      <c r="IV83" s="63"/>
      <c r="IW83" s="63"/>
      <c r="IX83" s="63"/>
      <c r="IY83" s="63"/>
      <c r="IZ83" s="63"/>
      <c r="JA83" s="63"/>
      <c r="JB83" s="63"/>
      <c r="JC83" s="63"/>
      <c r="JD83" s="63"/>
      <c r="JE83" s="63"/>
      <c r="JF83" s="63"/>
      <c r="JG83" s="63"/>
      <c r="JH83" s="63"/>
      <c r="JI83" s="63"/>
      <c r="JJ83" s="63"/>
      <c r="JK83" s="63"/>
      <c r="JL83" s="63"/>
      <c r="JM83" s="63"/>
      <c r="JN83" s="63"/>
      <c r="JO83" s="63"/>
      <c r="JP83" s="63"/>
      <c r="JQ83" s="63"/>
      <c r="JR83" s="63"/>
      <c r="JS83" s="63"/>
      <c r="JT83" s="63"/>
      <c r="JU83" s="63"/>
      <c r="JV83" s="63"/>
      <c r="JW83" s="63"/>
      <c r="JX83" s="63"/>
      <c r="JY83" s="63"/>
      <c r="JZ83" s="63"/>
      <c r="KA83" s="63"/>
      <c r="KB83" s="63"/>
      <c r="KC83" s="63"/>
      <c r="KD83" s="63"/>
      <c r="KE83" s="63"/>
      <c r="KF83" s="63"/>
      <c r="KG83" s="63"/>
      <c r="KH83" s="63"/>
      <c r="KI83" s="63"/>
      <c r="KJ83" s="63"/>
      <c r="KK83" s="63"/>
      <c r="KL83" s="63"/>
      <c r="KM83" s="63"/>
      <c r="KN83" s="63"/>
      <c r="KO83" s="63"/>
      <c r="KP83" s="63"/>
      <c r="KQ83" s="63"/>
      <c r="KR83" s="63"/>
      <c r="KS83" s="63"/>
      <c r="KT83" s="63"/>
      <c r="KU83" s="63"/>
      <c r="KV83" s="63"/>
      <c r="KW83" s="63"/>
      <c r="KX83" s="63"/>
      <c r="KY83" s="63"/>
      <c r="KZ83" s="63"/>
      <c r="LA83" s="63"/>
      <c r="LB83" s="63"/>
      <c r="LC83" s="63"/>
      <c r="LD83" s="63"/>
      <c r="LE83" s="63"/>
      <c r="LF83" s="63"/>
      <c r="LG83" s="63"/>
      <c r="LH83" s="63"/>
      <c r="LI83" s="63"/>
      <c r="LJ83" s="63"/>
      <c r="LK83" s="63"/>
      <c r="LL83" s="63"/>
      <c r="LM83" s="63"/>
      <c r="LN83" s="63"/>
      <c r="LO83" s="63"/>
      <c r="LP83" s="63"/>
      <c r="LQ83" s="63"/>
      <c r="LR83" s="63"/>
      <c r="LS83" s="63"/>
      <c r="LT83" s="63"/>
      <c r="LU83" s="63"/>
      <c r="LV83" s="63"/>
      <c r="LW83" s="63"/>
      <c r="LX83" s="63"/>
      <c r="LY83" s="63"/>
      <c r="LZ83" s="63"/>
      <c r="MA83" s="63"/>
      <c r="MB83" s="63"/>
      <c r="MC83" s="63"/>
      <c r="MD83" s="63"/>
      <c r="ME83" s="63"/>
      <c r="MF83" s="63"/>
      <c r="MG83" s="63"/>
      <c r="MH83" s="63"/>
      <c r="MI83" s="63"/>
      <c r="MJ83" s="63"/>
      <c r="MK83" s="63"/>
      <c r="ML83" s="63"/>
      <c r="MM83" s="63"/>
      <c r="MN83" s="63"/>
      <c r="MO83" s="63"/>
      <c r="MP83" s="63"/>
      <c r="MQ83" s="63"/>
      <c r="MR83" s="63"/>
      <c r="MS83" s="63"/>
      <c r="MT83" s="63"/>
      <c r="MU83" s="63"/>
      <c r="MV83" s="63"/>
      <c r="MW83" s="63"/>
      <c r="MX83" s="63"/>
      <c r="MY83" s="63"/>
      <c r="MZ83" s="63"/>
      <c r="NA83" s="63"/>
      <c r="NB83" s="63"/>
      <c r="NC83" s="63"/>
      <c r="ND83" s="63"/>
      <c r="NE83" s="63"/>
      <c r="NF83" s="63"/>
      <c r="NG83" s="63"/>
      <c r="NH83" s="63"/>
      <c r="NI83" s="63"/>
      <c r="NJ83" s="63"/>
    </row>
    <row r="84" spans="1:374" s="64" customFormat="1" ht="141" customHeight="1">
      <c r="A84" s="155">
        <v>22</v>
      </c>
      <c r="B84" s="60">
        <v>125</v>
      </c>
      <c r="C84" s="61" t="s">
        <v>22</v>
      </c>
      <c r="D84" s="139" t="s">
        <v>220</v>
      </c>
      <c r="E84" s="140" t="s">
        <v>194</v>
      </c>
      <c r="F84" s="100">
        <v>1</v>
      </c>
      <c r="G84" s="100" t="s">
        <v>178</v>
      </c>
      <c r="H84" s="144">
        <v>20000</v>
      </c>
      <c r="I84" s="144">
        <v>20000</v>
      </c>
      <c r="J84" s="61" t="s">
        <v>10</v>
      </c>
      <c r="K84" s="62">
        <v>46265</v>
      </c>
      <c r="L84" s="62">
        <v>46326</v>
      </c>
      <c r="M84" s="61"/>
      <c r="N84" s="61"/>
      <c r="O84" s="61"/>
      <c r="P84" s="100" t="s">
        <v>188</v>
      </c>
      <c r="Q84" s="142" t="s">
        <v>624</v>
      </c>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c r="IF84" s="63"/>
      <c r="IG84" s="63"/>
      <c r="IH84" s="63"/>
      <c r="II84" s="63"/>
      <c r="IJ84" s="63"/>
      <c r="IK84" s="63"/>
      <c r="IL84" s="63"/>
      <c r="IM84" s="63"/>
      <c r="IN84" s="63"/>
      <c r="IO84" s="63"/>
      <c r="IP84" s="63"/>
      <c r="IQ84" s="63"/>
      <c r="IR84" s="63"/>
      <c r="IS84" s="63"/>
      <c r="IT84" s="63"/>
      <c r="IU84" s="63"/>
      <c r="IV84" s="63"/>
      <c r="IW84" s="63"/>
      <c r="IX84" s="63"/>
      <c r="IY84" s="63"/>
      <c r="IZ84" s="63"/>
      <c r="JA84" s="63"/>
      <c r="JB84" s="63"/>
      <c r="JC84" s="63"/>
      <c r="JD84" s="63"/>
      <c r="JE84" s="63"/>
      <c r="JF84" s="63"/>
      <c r="JG84" s="63"/>
      <c r="JH84" s="63"/>
      <c r="JI84" s="63"/>
      <c r="JJ84" s="63"/>
      <c r="JK84" s="63"/>
      <c r="JL84" s="63"/>
      <c r="JM84" s="63"/>
      <c r="JN84" s="63"/>
      <c r="JO84" s="63"/>
      <c r="JP84" s="63"/>
      <c r="JQ84" s="63"/>
      <c r="JR84" s="63"/>
      <c r="JS84" s="63"/>
      <c r="JT84" s="63"/>
      <c r="JU84" s="63"/>
      <c r="JV84" s="63"/>
      <c r="JW84" s="63"/>
      <c r="JX84" s="63"/>
      <c r="JY84" s="63"/>
      <c r="JZ84" s="63"/>
      <c r="KA84" s="63"/>
      <c r="KB84" s="63"/>
      <c r="KC84" s="63"/>
      <c r="KD84" s="63"/>
      <c r="KE84" s="63"/>
      <c r="KF84" s="63"/>
      <c r="KG84" s="63"/>
      <c r="KH84" s="63"/>
      <c r="KI84" s="63"/>
      <c r="KJ84" s="63"/>
      <c r="KK84" s="63"/>
      <c r="KL84" s="63"/>
      <c r="KM84" s="63"/>
      <c r="KN84" s="63"/>
      <c r="KO84" s="63"/>
      <c r="KP84" s="63"/>
      <c r="KQ84" s="63"/>
      <c r="KR84" s="63"/>
      <c r="KS84" s="63"/>
      <c r="KT84" s="63"/>
      <c r="KU84" s="63"/>
      <c r="KV84" s="63"/>
      <c r="KW84" s="63"/>
      <c r="KX84" s="63"/>
      <c r="KY84" s="63"/>
      <c r="KZ84" s="63"/>
      <c r="LA84" s="63"/>
      <c r="LB84" s="63"/>
      <c r="LC84" s="63"/>
      <c r="LD84" s="63"/>
      <c r="LE84" s="63"/>
      <c r="LF84" s="63"/>
      <c r="LG84" s="63"/>
      <c r="LH84" s="63"/>
      <c r="LI84" s="63"/>
      <c r="LJ84" s="63"/>
      <c r="LK84" s="63"/>
      <c r="LL84" s="63"/>
      <c r="LM84" s="63"/>
      <c r="LN84" s="63"/>
      <c r="LO84" s="63"/>
      <c r="LP84" s="63"/>
      <c r="LQ84" s="63"/>
      <c r="LR84" s="63"/>
      <c r="LS84" s="63"/>
      <c r="LT84" s="63"/>
      <c r="LU84" s="63"/>
      <c r="LV84" s="63"/>
      <c r="LW84" s="63"/>
      <c r="LX84" s="63"/>
      <c r="LY84" s="63"/>
      <c r="LZ84" s="63"/>
      <c r="MA84" s="63"/>
      <c r="MB84" s="63"/>
      <c r="MC84" s="63"/>
      <c r="MD84" s="63"/>
      <c r="ME84" s="63"/>
      <c r="MF84" s="63"/>
      <c r="MG84" s="63"/>
      <c r="MH84" s="63"/>
      <c r="MI84" s="63"/>
      <c r="MJ84" s="63"/>
      <c r="MK84" s="63"/>
      <c r="ML84" s="63"/>
      <c r="MM84" s="63"/>
      <c r="MN84" s="63"/>
      <c r="MO84" s="63"/>
      <c r="MP84" s="63"/>
      <c r="MQ84" s="63"/>
      <c r="MR84" s="63"/>
      <c r="MS84" s="63"/>
      <c r="MT84" s="63"/>
      <c r="MU84" s="63"/>
      <c r="MV84" s="63"/>
      <c r="MW84" s="63"/>
      <c r="MX84" s="63"/>
      <c r="MY84" s="63"/>
      <c r="MZ84" s="63"/>
      <c r="NA84" s="63"/>
      <c r="NB84" s="63"/>
      <c r="NC84" s="63"/>
      <c r="ND84" s="63"/>
      <c r="NE84" s="63"/>
      <c r="NF84" s="63"/>
      <c r="NG84" s="63"/>
      <c r="NH84" s="63"/>
      <c r="NI84" s="63"/>
      <c r="NJ84" s="63"/>
    </row>
    <row r="85" spans="1:374" s="64" customFormat="1" ht="119.4" customHeight="1">
      <c r="A85" s="155">
        <v>23</v>
      </c>
      <c r="B85" s="60">
        <v>126</v>
      </c>
      <c r="C85" s="61" t="s">
        <v>23</v>
      </c>
      <c r="D85" s="139" t="s">
        <v>221</v>
      </c>
      <c r="E85" s="140" t="s">
        <v>196</v>
      </c>
      <c r="F85" s="100">
        <v>1250</v>
      </c>
      <c r="G85" s="100" t="s">
        <v>238</v>
      </c>
      <c r="H85" s="144">
        <v>53665.29</v>
      </c>
      <c r="I85" s="144">
        <v>53665.29</v>
      </c>
      <c r="J85" s="61" t="s">
        <v>15</v>
      </c>
      <c r="K85" s="62">
        <v>46203</v>
      </c>
      <c r="L85" s="62">
        <v>46295</v>
      </c>
      <c r="M85" s="61"/>
      <c r="N85" s="61"/>
      <c r="O85" s="61"/>
      <c r="P85" s="100" t="s">
        <v>197</v>
      </c>
      <c r="Q85" s="142" t="s">
        <v>635</v>
      </c>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c r="IF85" s="63"/>
      <c r="IG85" s="63"/>
      <c r="IH85" s="63"/>
      <c r="II85" s="63"/>
      <c r="IJ85" s="63"/>
      <c r="IK85" s="63"/>
      <c r="IL85" s="63"/>
      <c r="IM85" s="63"/>
      <c r="IN85" s="63"/>
      <c r="IO85" s="63"/>
      <c r="IP85" s="63"/>
      <c r="IQ85" s="63"/>
      <c r="IR85" s="63"/>
      <c r="IS85" s="63"/>
      <c r="IT85" s="63"/>
      <c r="IU85" s="63"/>
      <c r="IV85" s="63"/>
      <c r="IW85" s="63"/>
      <c r="IX85" s="63"/>
      <c r="IY85" s="63"/>
      <c r="IZ85" s="63"/>
      <c r="JA85" s="63"/>
      <c r="JB85" s="63"/>
      <c r="JC85" s="63"/>
      <c r="JD85" s="63"/>
      <c r="JE85" s="63"/>
      <c r="JF85" s="63"/>
      <c r="JG85" s="63"/>
      <c r="JH85" s="63"/>
      <c r="JI85" s="63"/>
      <c r="JJ85" s="63"/>
      <c r="JK85" s="63"/>
      <c r="JL85" s="63"/>
      <c r="JM85" s="63"/>
      <c r="JN85" s="63"/>
      <c r="JO85" s="63"/>
      <c r="JP85" s="63"/>
      <c r="JQ85" s="63"/>
      <c r="JR85" s="63"/>
      <c r="JS85" s="63"/>
      <c r="JT85" s="63"/>
      <c r="JU85" s="63"/>
      <c r="JV85" s="63"/>
      <c r="JW85" s="63"/>
      <c r="JX85" s="63"/>
      <c r="JY85" s="63"/>
      <c r="JZ85" s="63"/>
      <c r="KA85" s="63"/>
      <c r="KB85" s="63"/>
      <c r="KC85" s="63"/>
      <c r="KD85" s="63"/>
      <c r="KE85" s="63"/>
      <c r="KF85" s="63"/>
      <c r="KG85" s="63"/>
      <c r="KH85" s="63"/>
      <c r="KI85" s="63"/>
      <c r="KJ85" s="63"/>
      <c r="KK85" s="63"/>
      <c r="KL85" s="63"/>
      <c r="KM85" s="63"/>
      <c r="KN85" s="63"/>
      <c r="KO85" s="63"/>
      <c r="KP85" s="63"/>
      <c r="KQ85" s="63"/>
      <c r="KR85" s="63"/>
      <c r="KS85" s="63"/>
      <c r="KT85" s="63"/>
      <c r="KU85" s="63"/>
      <c r="KV85" s="63"/>
      <c r="KW85" s="63"/>
      <c r="KX85" s="63"/>
      <c r="KY85" s="63"/>
      <c r="KZ85" s="63"/>
      <c r="LA85" s="63"/>
      <c r="LB85" s="63"/>
      <c r="LC85" s="63"/>
      <c r="LD85" s="63"/>
      <c r="LE85" s="63"/>
      <c r="LF85" s="63"/>
      <c r="LG85" s="63"/>
      <c r="LH85" s="63"/>
      <c r="LI85" s="63"/>
      <c r="LJ85" s="63"/>
      <c r="LK85" s="63"/>
      <c r="LL85" s="63"/>
      <c r="LM85" s="63"/>
      <c r="LN85" s="63"/>
      <c r="LO85" s="63"/>
      <c r="LP85" s="63"/>
      <c r="LQ85" s="63"/>
      <c r="LR85" s="63"/>
      <c r="LS85" s="63"/>
      <c r="LT85" s="63"/>
      <c r="LU85" s="63"/>
      <c r="LV85" s="63"/>
      <c r="LW85" s="63"/>
      <c r="LX85" s="63"/>
      <c r="LY85" s="63"/>
      <c r="LZ85" s="63"/>
      <c r="MA85" s="63"/>
      <c r="MB85" s="63"/>
      <c r="MC85" s="63"/>
      <c r="MD85" s="63"/>
      <c r="ME85" s="63"/>
      <c r="MF85" s="63"/>
      <c r="MG85" s="63"/>
      <c r="MH85" s="63"/>
      <c r="MI85" s="63"/>
      <c r="MJ85" s="63"/>
      <c r="MK85" s="63"/>
      <c r="ML85" s="63"/>
      <c r="MM85" s="63"/>
      <c r="MN85" s="63"/>
      <c r="MO85" s="63"/>
      <c r="MP85" s="63"/>
      <c r="MQ85" s="63"/>
      <c r="MR85" s="63"/>
      <c r="MS85" s="63"/>
      <c r="MT85" s="63"/>
      <c r="MU85" s="63"/>
      <c r="MV85" s="63"/>
      <c r="MW85" s="63"/>
      <c r="MX85" s="63"/>
      <c r="MY85" s="63"/>
      <c r="MZ85" s="63"/>
      <c r="NA85" s="63"/>
      <c r="NB85" s="63"/>
      <c r="NC85" s="63"/>
      <c r="ND85" s="63"/>
      <c r="NE85" s="63"/>
      <c r="NF85" s="63"/>
      <c r="NG85" s="63"/>
      <c r="NH85" s="63"/>
      <c r="NI85" s="63"/>
      <c r="NJ85" s="63"/>
    </row>
    <row r="86" spans="1:374" s="64" customFormat="1" ht="120.6" customHeight="1">
      <c r="A86" s="155">
        <v>24</v>
      </c>
      <c r="B86" s="60">
        <v>127</v>
      </c>
      <c r="C86" s="61" t="s">
        <v>23</v>
      </c>
      <c r="D86" s="139" t="s">
        <v>239</v>
      </c>
      <c r="E86" s="140" t="s">
        <v>198</v>
      </c>
      <c r="F86" s="100">
        <v>50</v>
      </c>
      <c r="G86" s="100" t="s">
        <v>240</v>
      </c>
      <c r="H86" s="141">
        <v>81320</v>
      </c>
      <c r="I86" s="141">
        <v>81320</v>
      </c>
      <c r="J86" s="61" t="s">
        <v>4</v>
      </c>
      <c r="K86" s="98">
        <v>46112</v>
      </c>
      <c r="L86" s="98">
        <v>46173</v>
      </c>
      <c r="M86" s="61"/>
      <c r="N86" s="61"/>
      <c r="O86" s="61"/>
      <c r="P86" s="100" t="s">
        <v>197</v>
      </c>
      <c r="Q86" s="142" t="s">
        <v>635</v>
      </c>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c r="IF86" s="63"/>
      <c r="IG86" s="63"/>
      <c r="IH86" s="63"/>
      <c r="II86" s="63"/>
      <c r="IJ86" s="63"/>
      <c r="IK86" s="63"/>
      <c r="IL86" s="63"/>
      <c r="IM86" s="63"/>
      <c r="IN86" s="63"/>
      <c r="IO86" s="63"/>
      <c r="IP86" s="63"/>
      <c r="IQ86" s="63"/>
      <c r="IR86" s="63"/>
      <c r="IS86" s="63"/>
      <c r="IT86" s="63"/>
      <c r="IU86" s="63"/>
      <c r="IV86" s="63"/>
      <c r="IW86" s="63"/>
      <c r="IX86" s="63"/>
      <c r="IY86" s="63"/>
      <c r="IZ86" s="63"/>
      <c r="JA86" s="63"/>
      <c r="JB86" s="63"/>
      <c r="JC86" s="63"/>
      <c r="JD86" s="63"/>
      <c r="JE86" s="63"/>
      <c r="JF86" s="63"/>
      <c r="JG86" s="63"/>
      <c r="JH86" s="63"/>
      <c r="JI86" s="63"/>
      <c r="JJ86" s="63"/>
      <c r="JK86" s="63"/>
      <c r="JL86" s="63"/>
      <c r="JM86" s="63"/>
      <c r="JN86" s="63"/>
      <c r="JO86" s="63"/>
      <c r="JP86" s="63"/>
      <c r="JQ86" s="63"/>
      <c r="JR86" s="63"/>
      <c r="JS86" s="63"/>
      <c r="JT86" s="63"/>
      <c r="JU86" s="63"/>
      <c r="JV86" s="63"/>
      <c r="JW86" s="63"/>
      <c r="JX86" s="63"/>
      <c r="JY86" s="63"/>
      <c r="JZ86" s="63"/>
      <c r="KA86" s="63"/>
      <c r="KB86" s="63"/>
      <c r="KC86" s="63"/>
      <c r="KD86" s="63"/>
      <c r="KE86" s="63"/>
      <c r="KF86" s="63"/>
      <c r="KG86" s="63"/>
      <c r="KH86" s="63"/>
      <c r="KI86" s="63"/>
      <c r="KJ86" s="63"/>
      <c r="KK86" s="63"/>
      <c r="KL86" s="63"/>
      <c r="KM86" s="63"/>
      <c r="KN86" s="63"/>
      <c r="KO86" s="63"/>
      <c r="KP86" s="63"/>
      <c r="KQ86" s="63"/>
      <c r="KR86" s="63"/>
      <c r="KS86" s="63"/>
      <c r="KT86" s="63"/>
      <c r="KU86" s="63"/>
      <c r="KV86" s="63"/>
      <c r="KW86" s="63"/>
      <c r="KX86" s="63"/>
      <c r="KY86" s="63"/>
      <c r="KZ86" s="63"/>
      <c r="LA86" s="63"/>
      <c r="LB86" s="63"/>
      <c r="LC86" s="63"/>
      <c r="LD86" s="63"/>
      <c r="LE86" s="63"/>
      <c r="LF86" s="63"/>
      <c r="LG86" s="63"/>
      <c r="LH86" s="63"/>
      <c r="LI86" s="63"/>
      <c r="LJ86" s="63"/>
      <c r="LK86" s="63"/>
      <c r="LL86" s="63"/>
      <c r="LM86" s="63"/>
      <c r="LN86" s="63"/>
      <c r="LO86" s="63"/>
      <c r="LP86" s="63"/>
      <c r="LQ86" s="63"/>
      <c r="LR86" s="63"/>
      <c r="LS86" s="63"/>
      <c r="LT86" s="63"/>
      <c r="LU86" s="63"/>
      <c r="LV86" s="63"/>
      <c r="LW86" s="63"/>
      <c r="LX86" s="63"/>
      <c r="LY86" s="63"/>
      <c r="LZ86" s="63"/>
      <c r="MA86" s="63"/>
      <c r="MB86" s="63"/>
      <c r="MC86" s="63"/>
      <c r="MD86" s="63"/>
      <c r="ME86" s="63"/>
      <c r="MF86" s="63"/>
      <c r="MG86" s="63"/>
      <c r="MH86" s="63"/>
      <c r="MI86" s="63"/>
      <c r="MJ86" s="63"/>
      <c r="MK86" s="63"/>
      <c r="ML86" s="63"/>
      <c r="MM86" s="63"/>
      <c r="MN86" s="63"/>
      <c r="MO86" s="63"/>
      <c r="MP86" s="63"/>
      <c r="MQ86" s="63"/>
      <c r="MR86" s="63"/>
      <c r="MS86" s="63"/>
      <c r="MT86" s="63"/>
      <c r="MU86" s="63"/>
      <c r="MV86" s="63"/>
      <c r="MW86" s="63"/>
      <c r="MX86" s="63"/>
      <c r="MY86" s="63"/>
      <c r="MZ86" s="63"/>
      <c r="NA86" s="63"/>
      <c r="NB86" s="63"/>
      <c r="NC86" s="63"/>
      <c r="ND86" s="63"/>
      <c r="NE86" s="63"/>
      <c r="NF86" s="63"/>
      <c r="NG86" s="63"/>
      <c r="NH86" s="63"/>
      <c r="NI86" s="63"/>
      <c r="NJ86" s="63"/>
    </row>
    <row r="87" spans="1:374" s="64" customFormat="1" ht="211.2" customHeight="1">
      <c r="A87" s="159">
        <v>34</v>
      </c>
      <c r="B87" s="163">
        <v>133</v>
      </c>
      <c r="C87" s="61" t="s">
        <v>23</v>
      </c>
      <c r="D87" s="145" t="s">
        <v>678</v>
      </c>
      <c r="E87" s="146" t="s">
        <v>618</v>
      </c>
      <c r="F87" s="147">
        <f>1+1</f>
        <v>2</v>
      </c>
      <c r="G87" s="148" t="s">
        <v>176</v>
      </c>
      <c r="H87" s="149">
        <f>9000+11000</f>
        <v>20000</v>
      </c>
      <c r="I87" s="149">
        <f>9000+11000</f>
        <v>20000</v>
      </c>
      <c r="J87" s="88" t="s">
        <v>4</v>
      </c>
      <c r="K87" s="98">
        <v>46203</v>
      </c>
      <c r="L87" s="98">
        <v>46387</v>
      </c>
      <c r="M87" s="61"/>
      <c r="N87" s="61"/>
      <c r="O87" s="61"/>
      <c r="P87" s="100" t="s">
        <v>585</v>
      </c>
      <c r="Q87" s="142" t="s">
        <v>636</v>
      </c>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c r="IF87" s="63"/>
      <c r="IG87" s="63"/>
      <c r="IH87" s="63"/>
      <c r="II87" s="63"/>
      <c r="IJ87" s="63"/>
      <c r="IK87" s="63"/>
      <c r="IL87" s="63"/>
      <c r="IM87" s="63"/>
      <c r="IN87" s="63"/>
      <c r="IO87" s="63"/>
      <c r="IP87" s="63"/>
      <c r="IQ87" s="63"/>
      <c r="IR87" s="63"/>
      <c r="IS87" s="63"/>
      <c r="IT87" s="63"/>
      <c r="IU87" s="63"/>
      <c r="IV87" s="63"/>
      <c r="IW87" s="63"/>
      <c r="IX87" s="63"/>
      <c r="IY87" s="63"/>
      <c r="IZ87" s="63"/>
      <c r="JA87" s="63"/>
      <c r="JB87" s="63"/>
      <c r="JC87" s="63"/>
      <c r="JD87" s="63"/>
      <c r="JE87" s="63"/>
      <c r="JF87" s="63"/>
      <c r="JG87" s="63"/>
      <c r="JH87" s="63"/>
      <c r="JI87" s="63"/>
      <c r="JJ87" s="63"/>
      <c r="JK87" s="63"/>
      <c r="JL87" s="63"/>
      <c r="JM87" s="63"/>
      <c r="JN87" s="63"/>
      <c r="JO87" s="63"/>
      <c r="JP87" s="63"/>
      <c r="JQ87" s="63"/>
      <c r="JR87" s="63"/>
      <c r="JS87" s="63"/>
      <c r="JT87" s="63"/>
      <c r="JU87" s="63"/>
      <c r="JV87" s="63"/>
      <c r="JW87" s="63"/>
      <c r="JX87" s="63"/>
      <c r="JY87" s="63"/>
      <c r="JZ87" s="63"/>
      <c r="KA87" s="63"/>
      <c r="KB87" s="63"/>
      <c r="KC87" s="63"/>
      <c r="KD87" s="63"/>
      <c r="KE87" s="63"/>
      <c r="KF87" s="63"/>
      <c r="KG87" s="63"/>
      <c r="KH87" s="63"/>
      <c r="KI87" s="63"/>
      <c r="KJ87" s="63"/>
      <c r="KK87" s="63"/>
      <c r="KL87" s="63"/>
      <c r="KM87" s="63"/>
      <c r="KN87" s="63"/>
      <c r="KO87" s="63"/>
      <c r="KP87" s="63"/>
      <c r="KQ87" s="63"/>
      <c r="KR87" s="63"/>
      <c r="KS87" s="63"/>
      <c r="KT87" s="63"/>
      <c r="KU87" s="63"/>
      <c r="KV87" s="63"/>
      <c r="KW87" s="63"/>
      <c r="KX87" s="63"/>
      <c r="KY87" s="63"/>
      <c r="KZ87" s="63"/>
      <c r="LA87" s="63"/>
      <c r="LB87" s="63"/>
      <c r="LC87" s="63"/>
      <c r="LD87" s="63"/>
      <c r="LE87" s="63"/>
      <c r="LF87" s="63"/>
      <c r="LG87" s="63"/>
      <c r="LH87" s="63"/>
      <c r="LI87" s="63"/>
      <c r="LJ87" s="63"/>
      <c r="LK87" s="63"/>
      <c r="LL87" s="63"/>
      <c r="LM87" s="63"/>
      <c r="LN87" s="63"/>
      <c r="LO87" s="63"/>
      <c r="LP87" s="63"/>
      <c r="LQ87" s="63"/>
      <c r="LR87" s="63"/>
      <c r="LS87" s="63"/>
      <c r="LT87" s="63"/>
      <c r="LU87" s="63"/>
      <c r="LV87" s="63"/>
      <c r="LW87" s="63"/>
      <c r="LX87" s="63"/>
      <c r="LY87" s="63"/>
      <c r="LZ87" s="63"/>
      <c r="MA87" s="63"/>
      <c r="MB87" s="63"/>
      <c r="MC87" s="63"/>
      <c r="MD87" s="63"/>
      <c r="ME87" s="63"/>
      <c r="MF87" s="63"/>
      <c r="MG87" s="63"/>
      <c r="MH87" s="63"/>
      <c r="MI87" s="63"/>
      <c r="MJ87" s="63"/>
      <c r="MK87" s="63"/>
      <c r="ML87" s="63"/>
      <c r="MM87" s="63"/>
      <c r="MN87" s="63"/>
      <c r="MO87" s="63"/>
      <c r="MP87" s="63"/>
      <c r="MQ87" s="63"/>
      <c r="MR87" s="63"/>
      <c r="MS87" s="63"/>
      <c r="MT87" s="63"/>
      <c r="MU87" s="63"/>
      <c r="MV87" s="63"/>
      <c r="MW87" s="63"/>
      <c r="MX87" s="63"/>
      <c r="MY87" s="63"/>
      <c r="MZ87" s="63"/>
      <c r="NA87" s="63"/>
      <c r="NB87" s="63"/>
      <c r="NC87" s="63"/>
      <c r="ND87" s="63"/>
      <c r="NE87" s="63"/>
      <c r="NF87" s="63"/>
      <c r="NG87" s="63"/>
      <c r="NH87" s="63"/>
      <c r="NI87" s="63"/>
      <c r="NJ87" s="63"/>
    </row>
    <row r="88" spans="1:374" s="64" customFormat="1" ht="90" customHeight="1">
      <c r="A88" s="155">
        <v>1</v>
      </c>
      <c r="B88" s="60">
        <v>139</v>
      </c>
      <c r="C88" s="61" t="s">
        <v>25</v>
      </c>
      <c r="D88" s="78" t="s">
        <v>329</v>
      </c>
      <c r="E88" s="77" t="s">
        <v>330</v>
      </c>
      <c r="F88" s="101">
        <v>12</v>
      </c>
      <c r="G88" s="61" t="s">
        <v>177</v>
      </c>
      <c r="H88" s="102">
        <v>2796686</v>
      </c>
      <c r="I88" s="103">
        <f>H88</f>
        <v>2796686</v>
      </c>
      <c r="J88" s="61" t="s">
        <v>10</v>
      </c>
      <c r="K88" s="62">
        <v>45961</v>
      </c>
      <c r="L88" s="62">
        <v>46112</v>
      </c>
      <c r="M88" s="61"/>
      <c r="N88" s="61"/>
      <c r="O88" s="61"/>
      <c r="P88" s="61" t="s">
        <v>623</v>
      </c>
      <c r="Q88" s="142" t="s">
        <v>637</v>
      </c>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c r="IF88" s="63"/>
      <c r="IG88" s="63"/>
      <c r="IH88" s="63"/>
      <c r="II88" s="63"/>
      <c r="IJ88" s="63"/>
      <c r="IK88" s="63"/>
      <c r="IL88" s="63"/>
      <c r="IM88" s="63"/>
      <c r="IN88" s="63"/>
      <c r="IO88" s="63"/>
      <c r="IP88" s="63"/>
      <c r="IQ88" s="63"/>
      <c r="IR88" s="63"/>
      <c r="IS88" s="63"/>
      <c r="IT88" s="63"/>
      <c r="IU88" s="63"/>
      <c r="IV88" s="63"/>
      <c r="IW88" s="63"/>
      <c r="IX88" s="63"/>
      <c r="IY88" s="63"/>
      <c r="IZ88" s="63"/>
      <c r="JA88" s="63"/>
      <c r="JB88" s="63"/>
      <c r="JC88" s="63"/>
      <c r="JD88" s="63"/>
      <c r="JE88" s="63"/>
      <c r="JF88" s="63"/>
      <c r="JG88" s="63"/>
      <c r="JH88" s="63"/>
      <c r="JI88" s="63"/>
      <c r="JJ88" s="63"/>
      <c r="JK88" s="63"/>
      <c r="JL88" s="63"/>
      <c r="JM88" s="63"/>
      <c r="JN88" s="63"/>
      <c r="JO88" s="63"/>
      <c r="JP88" s="63"/>
      <c r="JQ88" s="63"/>
      <c r="JR88" s="63"/>
      <c r="JS88" s="63"/>
      <c r="JT88" s="63"/>
      <c r="JU88" s="63"/>
      <c r="JV88" s="63"/>
      <c r="JW88" s="63"/>
      <c r="JX88" s="63"/>
      <c r="JY88" s="63"/>
      <c r="JZ88" s="63"/>
      <c r="KA88" s="63"/>
      <c r="KB88" s="63"/>
      <c r="KC88" s="63"/>
      <c r="KD88" s="63"/>
      <c r="KE88" s="63"/>
      <c r="KF88" s="63"/>
      <c r="KG88" s="63"/>
      <c r="KH88" s="63"/>
      <c r="KI88" s="63"/>
      <c r="KJ88" s="63"/>
      <c r="KK88" s="63"/>
      <c r="KL88" s="63"/>
      <c r="KM88" s="63"/>
      <c r="KN88" s="63"/>
      <c r="KO88" s="63"/>
      <c r="KP88" s="63"/>
      <c r="KQ88" s="63"/>
      <c r="KR88" s="63"/>
      <c r="KS88" s="63"/>
      <c r="KT88" s="63"/>
      <c r="KU88" s="63"/>
      <c r="KV88" s="63"/>
      <c r="KW88" s="63"/>
      <c r="KX88" s="63"/>
      <c r="KY88" s="63"/>
      <c r="KZ88" s="63"/>
      <c r="LA88" s="63"/>
      <c r="LB88" s="63"/>
      <c r="LC88" s="63"/>
      <c r="LD88" s="63"/>
      <c r="LE88" s="63"/>
      <c r="LF88" s="63"/>
      <c r="LG88" s="63"/>
      <c r="LH88" s="63"/>
      <c r="LI88" s="63"/>
      <c r="LJ88" s="63"/>
      <c r="LK88" s="63"/>
      <c r="LL88" s="63"/>
      <c r="LM88" s="63"/>
      <c r="LN88" s="63"/>
      <c r="LO88" s="63"/>
      <c r="LP88" s="63"/>
      <c r="LQ88" s="63"/>
      <c r="LR88" s="63"/>
      <c r="LS88" s="63"/>
      <c r="LT88" s="63"/>
      <c r="LU88" s="63"/>
      <c r="LV88" s="63"/>
      <c r="LW88" s="63"/>
      <c r="LX88" s="63"/>
      <c r="LY88" s="63"/>
      <c r="LZ88" s="63"/>
      <c r="MA88" s="63"/>
      <c r="MB88" s="63"/>
      <c r="MC88" s="63"/>
      <c r="MD88" s="63"/>
      <c r="ME88" s="63"/>
      <c r="MF88" s="63"/>
      <c r="MG88" s="63"/>
      <c r="MH88" s="63"/>
      <c r="MI88" s="63"/>
      <c r="MJ88" s="63"/>
      <c r="MK88" s="63"/>
      <c r="ML88" s="63"/>
      <c r="MM88" s="63"/>
      <c r="MN88" s="63"/>
      <c r="MO88" s="63"/>
      <c r="MP88" s="63"/>
      <c r="MQ88" s="63"/>
      <c r="MR88" s="63"/>
      <c r="MS88" s="63"/>
      <c r="MT88" s="63"/>
      <c r="MU88" s="63"/>
      <c r="MV88" s="63"/>
      <c r="MW88" s="63"/>
      <c r="MX88" s="63"/>
      <c r="MY88" s="63"/>
      <c r="MZ88" s="63"/>
      <c r="NA88" s="63"/>
      <c r="NB88" s="63"/>
      <c r="NC88" s="63"/>
      <c r="ND88" s="63"/>
      <c r="NE88" s="63"/>
      <c r="NF88" s="63"/>
      <c r="NG88" s="63"/>
      <c r="NH88" s="63"/>
      <c r="NI88" s="63"/>
      <c r="NJ88" s="63"/>
    </row>
    <row r="89" spans="1:374" s="64" customFormat="1" ht="90" customHeight="1">
      <c r="A89" s="155">
        <v>2</v>
      </c>
      <c r="B89" s="60">
        <v>140</v>
      </c>
      <c r="C89" s="61" t="s">
        <v>25</v>
      </c>
      <c r="D89" s="78" t="s">
        <v>331</v>
      </c>
      <c r="E89" s="77" t="s">
        <v>537</v>
      </c>
      <c r="F89" s="61">
        <v>1</v>
      </c>
      <c r="G89" s="61" t="s">
        <v>178</v>
      </c>
      <c r="H89" s="102">
        <f>115+2694480</f>
        <v>2694595</v>
      </c>
      <c r="I89" s="103">
        <f>H89</f>
        <v>2694595</v>
      </c>
      <c r="J89" s="61" t="s">
        <v>10</v>
      </c>
      <c r="K89" s="62">
        <v>45838</v>
      </c>
      <c r="L89" s="62">
        <v>46053</v>
      </c>
      <c r="M89" s="61"/>
      <c r="N89" s="61"/>
      <c r="O89" s="61"/>
      <c r="P89" s="61" t="s">
        <v>623</v>
      </c>
      <c r="Q89" s="142" t="s">
        <v>637</v>
      </c>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c r="IF89" s="63"/>
      <c r="IG89" s="63"/>
      <c r="IH89" s="63"/>
      <c r="II89" s="63"/>
      <c r="IJ89" s="63"/>
      <c r="IK89" s="63"/>
      <c r="IL89" s="63"/>
      <c r="IM89" s="63"/>
      <c r="IN89" s="63"/>
      <c r="IO89" s="63"/>
      <c r="IP89" s="63"/>
      <c r="IQ89" s="63"/>
      <c r="IR89" s="63"/>
      <c r="IS89" s="63"/>
      <c r="IT89" s="63"/>
      <c r="IU89" s="63"/>
      <c r="IV89" s="63"/>
      <c r="IW89" s="63"/>
      <c r="IX89" s="63"/>
      <c r="IY89" s="63"/>
      <c r="IZ89" s="63"/>
      <c r="JA89" s="63"/>
      <c r="JB89" s="63"/>
      <c r="JC89" s="63"/>
      <c r="JD89" s="63"/>
      <c r="JE89" s="63"/>
      <c r="JF89" s="63"/>
      <c r="JG89" s="63"/>
      <c r="JH89" s="63"/>
      <c r="JI89" s="63"/>
      <c r="JJ89" s="63"/>
      <c r="JK89" s="63"/>
      <c r="JL89" s="63"/>
      <c r="JM89" s="63"/>
      <c r="JN89" s="63"/>
      <c r="JO89" s="63"/>
      <c r="JP89" s="63"/>
      <c r="JQ89" s="63"/>
      <c r="JR89" s="63"/>
      <c r="JS89" s="63"/>
      <c r="JT89" s="63"/>
      <c r="JU89" s="63"/>
      <c r="JV89" s="63"/>
      <c r="JW89" s="63"/>
      <c r="JX89" s="63"/>
      <c r="JY89" s="63"/>
      <c r="JZ89" s="63"/>
      <c r="KA89" s="63"/>
      <c r="KB89" s="63"/>
      <c r="KC89" s="63"/>
      <c r="KD89" s="63"/>
      <c r="KE89" s="63"/>
      <c r="KF89" s="63"/>
      <c r="KG89" s="63"/>
      <c r="KH89" s="63"/>
      <c r="KI89" s="63"/>
      <c r="KJ89" s="63"/>
      <c r="KK89" s="63"/>
      <c r="KL89" s="63"/>
      <c r="KM89" s="63"/>
      <c r="KN89" s="63"/>
      <c r="KO89" s="63"/>
      <c r="KP89" s="63"/>
      <c r="KQ89" s="63"/>
      <c r="KR89" s="63"/>
      <c r="KS89" s="63"/>
      <c r="KT89" s="63"/>
      <c r="KU89" s="63"/>
      <c r="KV89" s="63"/>
      <c r="KW89" s="63"/>
      <c r="KX89" s="63"/>
      <c r="KY89" s="63"/>
      <c r="KZ89" s="63"/>
      <c r="LA89" s="63"/>
      <c r="LB89" s="63"/>
      <c r="LC89" s="63"/>
      <c r="LD89" s="63"/>
      <c r="LE89" s="63"/>
      <c r="LF89" s="63"/>
      <c r="LG89" s="63"/>
      <c r="LH89" s="63"/>
      <c r="LI89" s="63"/>
      <c r="LJ89" s="63"/>
      <c r="LK89" s="63"/>
      <c r="LL89" s="63"/>
      <c r="LM89" s="63"/>
      <c r="LN89" s="63"/>
      <c r="LO89" s="63"/>
      <c r="LP89" s="63"/>
      <c r="LQ89" s="63"/>
      <c r="LR89" s="63"/>
      <c r="LS89" s="63"/>
      <c r="LT89" s="63"/>
      <c r="LU89" s="63"/>
      <c r="LV89" s="63"/>
      <c r="LW89" s="63"/>
      <c r="LX89" s="63"/>
      <c r="LY89" s="63"/>
      <c r="LZ89" s="63"/>
      <c r="MA89" s="63"/>
      <c r="MB89" s="63"/>
      <c r="MC89" s="63"/>
      <c r="MD89" s="63"/>
      <c r="ME89" s="63"/>
      <c r="MF89" s="63"/>
      <c r="MG89" s="63"/>
      <c r="MH89" s="63"/>
      <c r="MI89" s="63"/>
      <c r="MJ89" s="63"/>
      <c r="MK89" s="63"/>
      <c r="ML89" s="63"/>
      <c r="MM89" s="63"/>
      <c r="MN89" s="63"/>
      <c r="MO89" s="63"/>
      <c r="MP89" s="63"/>
      <c r="MQ89" s="63"/>
      <c r="MR89" s="63"/>
      <c r="MS89" s="63"/>
      <c r="MT89" s="63"/>
      <c r="MU89" s="63"/>
      <c r="MV89" s="63"/>
      <c r="MW89" s="63"/>
      <c r="MX89" s="63"/>
      <c r="MY89" s="63"/>
      <c r="MZ89" s="63"/>
      <c r="NA89" s="63"/>
      <c r="NB89" s="63"/>
      <c r="NC89" s="63"/>
      <c r="ND89" s="63"/>
      <c r="NE89" s="63"/>
      <c r="NF89" s="63"/>
      <c r="NG89" s="63"/>
      <c r="NH89" s="63"/>
      <c r="NI89" s="63"/>
      <c r="NJ89" s="63"/>
    </row>
    <row r="90" spans="1:374" s="104" customFormat="1" ht="134.4" customHeight="1">
      <c r="A90" s="155">
        <v>3</v>
      </c>
      <c r="B90" s="110">
        <v>141</v>
      </c>
      <c r="C90" s="61" t="s">
        <v>25</v>
      </c>
      <c r="D90" s="78" t="s">
        <v>679</v>
      </c>
      <c r="E90" s="77" t="s">
        <v>332</v>
      </c>
      <c r="F90" s="61">
        <v>1</v>
      </c>
      <c r="G90" s="61" t="s">
        <v>178</v>
      </c>
      <c r="H90" s="90">
        <v>495680</v>
      </c>
      <c r="I90" s="90">
        <f>H90</f>
        <v>495680</v>
      </c>
      <c r="J90" s="61" t="s">
        <v>15</v>
      </c>
      <c r="K90" s="62">
        <v>46053</v>
      </c>
      <c r="L90" s="62">
        <v>46203</v>
      </c>
      <c r="M90" s="61"/>
      <c r="N90" s="61"/>
      <c r="O90" s="61"/>
      <c r="P90" s="61" t="s">
        <v>623</v>
      </c>
      <c r="Q90" s="142" t="s">
        <v>635</v>
      </c>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58"/>
      <c r="EU90" s="58"/>
      <c r="EV90" s="58"/>
      <c r="EW90" s="58"/>
      <c r="EX90" s="58"/>
      <c r="EY90" s="58"/>
      <c r="EZ90" s="58"/>
      <c r="FA90" s="58"/>
      <c r="FB90" s="58"/>
      <c r="FC90" s="58"/>
      <c r="FD90" s="58"/>
      <c r="FE90" s="58"/>
      <c r="FF90" s="58"/>
      <c r="FG90" s="58"/>
      <c r="FH90" s="58"/>
      <c r="FI90" s="58"/>
      <c r="FJ90" s="58"/>
      <c r="FK90" s="58"/>
      <c r="FL90" s="58"/>
      <c r="FM90" s="58"/>
      <c r="FN90" s="58"/>
      <c r="FO90" s="58"/>
      <c r="FP90" s="58"/>
      <c r="FQ90" s="58"/>
      <c r="FR90" s="58"/>
      <c r="FS90" s="58"/>
      <c r="FT90" s="58"/>
      <c r="FU90" s="58"/>
      <c r="FV90" s="58"/>
      <c r="FW90" s="58"/>
      <c r="FX90" s="58"/>
      <c r="FY90" s="58"/>
      <c r="FZ90" s="58"/>
      <c r="GA90" s="58"/>
      <c r="GB90" s="58"/>
      <c r="GC90" s="58"/>
      <c r="GD90" s="58"/>
      <c r="GE90" s="58"/>
      <c r="GF90" s="58"/>
      <c r="GG90" s="58"/>
      <c r="GH90" s="58"/>
      <c r="GI90" s="58"/>
      <c r="GJ90" s="58"/>
      <c r="GK90" s="58"/>
      <c r="GL90" s="58"/>
      <c r="GM90" s="58"/>
      <c r="GN90" s="58"/>
      <c r="GO90" s="58"/>
      <c r="GP90" s="58"/>
      <c r="GQ90" s="58"/>
      <c r="GR90" s="58"/>
      <c r="GS90" s="58"/>
      <c r="GT90" s="58"/>
      <c r="GU90" s="58"/>
      <c r="GV90" s="58"/>
      <c r="GW90" s="58"/>
      <c r="GX90" s="58"/>
      <c r="GY90" s="58"/>
      <c r="GZ90" s="58"/>
      <c r="HA90" s="58"/>
      <c r="HB90" s="58"/>
      <c r="HC90" s="58"/>
      <c r="HD90" s="58"/>
      <c r="HE90" s="58"/>
      <c r="HF90" s="58"/>
      <c r="HG90" s="58"/>
      <c r="HH90" s="58"/>
      <c r="HI90" s="58"/>
      <c r="HJ90" s="58"/>
      <c r="HK90" s="58"/>
      <c r="HL90" s="58"/>
      <c r="HM90" s="58"/>
      <c r="HN90" s="58"/>
      <c r="HO90" s="58"/>
      <c r="HP90" s="58"/>
      <c r="HQ90" s="58"/>
      <c r="HR90" s="58"/>
      <c r="HS90" s="58"/>
      <c r="HT90" s="58"/>
      <c r="HU90" s="58"/>
      <c r="HV90" s="58"/>
      <c r="HW90" s="58"/>
      <c r="HX90" s="58"/>
      <c r="HY90" s="58"/>
      <c r="HZ90" s="58"/>
      <c r="IA90" s="58"/>
      <c r="IB90" s="58"/>
      <c r="IC90" s="58"/>
      <c r="ID90" s="58"/>
      <c r="IE90" s="58"/>
      <c r="IF90" s="58"/>
      <c r="IG90" s="58"/>
      <c r="IH90" s="58"/>
      <c r="II90" s="58"/>
      <c r="IJ90" s="58"/>
      <c r="IK90" s="58"/>
      <c r="IL90" s="58"/>
      <c r="IM90" s="58"/>
      <c r="IN90" s="58"/>
      <c r="IO90" s="58"/>
      <c r="IP90" s="58"/>
      <c r="IQ90" s="58"/>
      <c r="IR90" s="58"/>
      <c r="IS90" s="58"/>
      <c r="IT90" s="58"/>
      <c r="IU90" s="58"/>
      <c r="IV90" s="58"/>
      <c r="IW90" s="58"/>
      <c r="IX90" s="58"/>
      <c r="IY90" s="58"/>
      <c r="IZ90" s="58"/>
      <c r="JA90" s="58"/>
      <c r="JB90" s="58"/>
      <c r="JC90" s="58"/>
      <c r="JD90" s="58"/>
      <c r="JE90" s="58"/>
      <c r="JF90" s="58"/>
      <c r="JG90" s="58"/>
      <c r="JH90" s="58"/>
      <c r="JI90" s="58"/>
      <c r="JJ90" s="58"/>
      <c r="JK90" s="58"/>
      <c r="JL90" s="58"/>
      <c r="JM90" s="58"/>
      <c r="JN90" s="58"/>
      <c r="JO90" s="58"/>
      <c r="JP90" s="58"/>
      <c r="JQ90" s="58"/>
      <c r="JR90" s="58"/>
      <c r="JS90" s="58"/>
      <c r="JT90" s="58"/>
      <c r="JU90" s="58"/>
      <c r="JV90" s="58"/>
      <c r="JW90" s="58"/>
      <c r="JX90" s="58"/>
      <c r="JY90" s="58"/>
      <c r="JZ90" s="58"/>
      <c r="KA90" s="58"/>
      <c r="KB90" s="58"/>
      <c r="KC90" s="58"/>
      <c r="KD90" s="58"/>
      <c r="KE90" s="58"/>
      <c r="KF90" s="58"/>
      <c r="KG90" s="58"/>
      <c r="KH90" s="58"/>
      <c r="KI90" s="58"/>
      <c r="KJ90" s="58"/>
      <c r="KK90" s="58"/>
      <c r="KL90" s="58"/>
      <c r="KM90" s="58"/>
      <c r="KN90" s="58"/>
      <c r="KO90" s="58"/>
      <c r="KP90" s="58"/>
      <c r="KQ90" s="58"/>
      <c r="KR90" s="58"/>
      <c r="KS90" s="58"/>
      <c r="KT90" s="58"/>
      <c r="KU90" s="58"/>
      <c r="KV90" s="58"/>
      <c r="KW90" s="58"/>
      <c r="KX90" s="58"/>
      <c r="KY90" s="58"/>
      <c r="KZ90" s="58"/>
      <c r="LA90" s="58"/>
      <c r="LB90" s="58"/>
      <c r="LC90" s="58"/>
      <c r="LD90" s="58"/>
      <c r="LE90" s="58"/>
      <c r="LF90" s="58"/>
      <c r="LG90" s="58"/>
      <c r="LH90" s="58"/>
      <c r="LI90" s="58"/>
      <c r="LJ90" s="58"/>
      <c r="LK90" s="58"/>
      <c r="LL90" s="58"/>
      <c r="LM90" s="58"/>
      <c r="LN90" s="58"/>
      <c r="LO90" s="58"/>
      <c r="LP90" s="58"/>
      <c r="LQ90" s="58"/>
      <c r="LR90" s="58"/>
      <c r="LS90" s="58"/>
      <c r="LT90" s="58"/>
      <c r="LU90" s="58"/>
      <c r="LV90" s="58"/>
      <c r="LW90" s="58"/>
      <c r="LX90" s="58"/>
      <c r="LY90" s="58"/>
      <c r="LZ90" s="58"/>
      <c r="MA90" s="58"/>
      <c r="MB90" s="58"/>
      <c r="MC90" s="58"/>
      <c r="MD90" s="58"/>
      <c r="ME90" s="58"/>
      <c r="MF90" s="58"/>
      <c r="MG90" s="58"/>
      <c r="MH90" s="58"/>
      <c r="MI90" s="58"/>
      <c r="MJ90" s="58"/>
      <c r="MK90" s="58"/>
      <c r="ML90" s="58"/>
      <c r="MM90" s="58"/>
      <c r="MN90" s="58"/>
      <c r="MO90" s="58"/>
      <c r="MP90" s="58"/>
      <c r="MQ90" s="58"/>
      <c r="MR90" s="58"/>
      <c r="MS90" s="58"/>
      <c r="MT90" s="58"/>
      <c r="MU90" s="58"/>
      <c r="MV90" s="58"/>
      <c r="MW90" s="58"/>
      <c r="MX90" s="58"/>
      <c r="MY90" s="58"/>
      <c r="MZ90" s="58"/>
      <c r="NA90" s="58"/>
      <c r="NB90" s="58"/>
      <c r="NC90" s="58"/>
      <c r="ND90" s="58"/>
      <c r="NE90" s="58"/>
      <c r="NF90" s="58"/>
      <c r="NG90" s="58"/>
      <c r="NH90" s="58"/>
      <c r="NI90" s="58"/>
      <c r="NJ90" s="58"/>
    </row>
    <row r="91" spans="1:374" s="64" customFormat="1" ht="134.4" customHeight="1">
      <c r="A91" s="155">
        <v>4</v>
      </c>
      <c r="B91" s="60">
        <v>142</v>
      </c>
      <c r="C91" s="61" t="s">
        <v>25</v>
      </c>
      <c r="D91" s="78" t="s">
        <v>333</v>
      </c>
      <c r="E91" s="77" t="s">
        <v>334</v>
      </c>
      <c r="F91" s="101">
        <v>6500</v>
      </c>
      <c r="G91" s="61" t="s">
        <v>176</v>
      </c>
      <c r="H91" s="102">
        <f>5000*16.63</f>
        <v>83150</v>
      </c>
      <c r="I91" s="103">
        <v>60826</v>
      </c>
      <c r="J91" s="61" t="s">
        <v>4</v>
      </c>
      <c r="K91" s="62">
        <v>45930</v>
      </c>
      <c r="L91" s="62">
        <v>46053</v>
      </c>
      <c r="M91" s="61"/>
      <c r="N91" s="61"/>
      <c r="O91" s="61"/>
      <c r="P91" s="61" t="s">
        <v>623</v>
      </c>
      <c r="Q91" s="142" t="s">
        <v>635</v>
      </c>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c r="IF91" s="63"/>
      <c r="IG91" s="63"/>
      <c r="IH91" s="63"/>
      <c r="II91" s="63"/>
      <c r="IJ91" s="63"/>
      <c r="IK91" s="63"/>
      <c r="IL91" s="63"/>
      <c r="IM91" s="63"/>
      <c r="IN91" s="63"/>
      <c r="IO91" s="63"/>
      <c r="IP91" s="63"/>
      <c r="IQ91" s="63"/>
      <c r="IR91" s="63"/>
      <c r="IS91" s="63"/>
      <c r="IT91" s="63"/>
      <c r="IU91" s="63"/>
      <c r="IV91" s="63"/>
      <c r="IW91" s="63"/>
      <c r="IX91" s="63"/>
      <c r="IY91" s="63"/>
      <c r="IZ91" s="63"/>
      <c r="JA91" s="63"/>
      <c r="JB91" s="63"/>
      <c r="JC91" s="63"/>
      <c r="JD91" s="63"/>
      <c r="JE91" s="63"/>
      <c r="JF91" s="63"/>
      <c r="JG91" s="63"/>
      <c r="JH91" s="63"/>
      <c r="JI91" s="63"/>
      <c r="JJ91" s="63"/>
      <c r="JK91" s="63"/>
      <c r="JL91" s="63"/>
      <c r="JM91" s="63"/>
      <c r="JN91" s="63"/>
      <c r="JO91" s="63"/>
      <c r="JP91" s="63"/>
      <c r="JQ91" s="63"/>
      <c r="JR91" s="63"/>
      <c r="JS91" s="63"/>
      <c r="JT91" s="63"/>
      <c r="JU91" s="63"/>
      <c r="JV91" s="63"/>
      <c r="JW91" s="63"/>
      <c r="JX91" s="63"/>
      <c r="JY91" s="63"/>
      <c r="JZ91" s="63"/>
      <c r="KA91" s="63"/>
      <c r="KB91" s="63"/>
      <c r="KC91" s="63"/>
      <c r="KD91" s="63"/>
      <c r="KE91" s="63"/>
      <c r="KF91" s="63"/>
      <c r="KG91" s="63"/>
      <c r="KH91" s="63"/>
      <c r="KI91" s="63"/>
      <c r="KJ91" s="63"/>
      <c r="KK91" s="63"/>
      <c r="KL91" s="63"/>
      <c r="KM91" s="63"/>
      <c r="KN91" s="63"/>
      <c r="KO91" s="63"/>
      <c r="KP91" s="63"/>
      <c r="KQ91" s="63"/>
      <c r="KR91" s="63"/>
      <c r="KS91" s="63"/>
      <c r="KT91" s="63"/>
      <c r="KU91" s="63"/>
      <c r="KV91" s="63"/>
      <c r="KW91" s="63"/>
      <c r="KX91" s="63"/>
      <c r="KY91" s="63"/>
      <c r="KZ91" s="63"/>
      <c r="LA91" s="63"/>
      <c r="LB91" s="63"/>
      <c r="LC91" s="63"/>
      <c r="LD91" s="63"/>
      <c r="LE91" s="63"/>
      <c r="LF91" s="63"/>
      <c r="LG91" s="63"/>
      <c r="LH91" s="63"/>
      <c r="LI91" s="63"/>
      <c r="LJ91" s="63"/>
      <c r="LK91" s="63"/>
      <c r="LL91" s="63"/>
      <c r="LM91" s="63"/>
      <c r="LN91" s="63"/>
      <c r="LO91" s="63"/>
      <c r="LP91" s="63"/>
      <c r="LQ91" s="63"/>
      <c r="LR91" s="63"/>
      <c r="LS91" s="63"/>
      <c r="LT91" s="63"/>
      <c r="LU91" s="63"/>
      <c r="LV91" s="63"/>
      <c r="LW91" s="63"/>
      <c r="LX91" s="63"/>
      <c r="LY91" s="63"/>
      <c r="LZ91" s="63"/>
      <c r="MA91" s="63"/>
      <c r="MB91" s="63"/>
      <c r="MC91" s="63"/>
      <c r="MD91" s="63"/>
      <c r="ME91" s="63"/>
      <c r="MF91" s="63"/>
      <c r="MG91" s="63"/>
      <c r="MH91" s="63"/>
      <c r="MI91" s="63"/>
      <c r="MJ91" s="63"/>
      <c r="MK91" s="63"/>
      <c r="ML91" s="63"/>
      <c r="MM91" s="63"/>
      <c r="MN91" s="63"/>
      <c r="MO91" s="63"/>
      <c r="MP91" s="63"/>
      <c r="MQ91" s="63"/>
      <c r="MR91" s="63"/>
      <c r="MS91" s="63"/>
      <c r="MT91" s="63"/>
      <c r="MU91" s="63"/>
      <c r="MV91" s="63"/>
      <c r="MW91" s="63"/>
      <c r="MX91" s="63"/>
      <c r="MY91" s="63"/>
      <c r="MZ91" s="63"/>
      <c r="NA91" s="63"/>
      <c r="NB91" s="63"/>
      <c r="NC91" s="63"/>
      <c r="ND91" s="63"/>
      <c r="NE91" s="63"/>
      <c r="NF91" s="63"/>
      <c r="NG91" s="63"/>
      <c r="NH91" s="63"/>
      <c r="NI91" s="63"/>
      <c r="NJ91" s="63"/>
    </row>
    <row r="92" spans="1:374" s="64" customFormat="1" ht="91.95" customHeight="1">
      <c r="A92" s="155">
        <v>5</v>
      </c>
      <c r="B92" s="110">
        <v>143</v>
      </c>
      <c r="C92" s="61" t="s">
        <v>25</v>
      </c>
      <c r="D92" s="78" t="s">
        <v>619</v>
      </c>
      <c r="E92" s="77" t="s">
        <v>335</v>
      </c>
      <c r="F92" s="61">
        <v>1</v>
      </c>
      <c r="G92" s="61" t="s">
        <v>178</v>
      </c>
      <c r="H92" s="79">
        <v>1800000</v>
      </c>
      <c r="I92" s="80">
        <v>900000</v>
      </c>
      <c r="J92" s="61" t="s">
        <v>10</v>
      </c>
      <c r="K92" s="62">
        <v>46022</v>
      </c>
      <c r="L92" s="62">
        <v>46081</v>
      </c>
      <c r="M92" s="61"/>
      <c r="N92" s="61"/>
      <c r="O92" s="61"/>
      <c r="P92" s="61" t="s">
        <v>623</v>
      </c>
      <c r="Q92" s="83" t="s">
        <v>624</v>
      </c>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c r="IF92" s="63"/>
      <c r="IG92" s="63"/>
      <c r="IH92" s="63"/>
      <c r="II92" s="63"/>
      <c r="IJ92" s="63"/>
      <c r="IK92" s="63"/>
      <c r="IL92" s="63"/>
      <c r="IM92" s="63"/>
      <c r="IN92" s="63"/>
      <c r="IO92" s="63"/>
      <c r="IP92" s="63"/>
      <c r="IQ92" s="63"/>
      <c r="IR92" s="63"/>
      <c r="IS92" s="63"/>
      <c r="IT92" s="63"/>
      <c r="IU92" s="63"/>
      <c r="IV92" s="63"/>
      <c r="IW92" s="63"/>
      <c r="IX92" s="63"/>
      <c r="IY92" s="63"/>
      <c r="IZ92" s="63"/>
      <c r="JA92" s="63"/>
      <c r="JB92" s="63"/>
      <c r="JC92" s="63"/>
      <c r="JD92" s="63"/>
      <c r="JE92" s="63"/>
      <c r="JF92" s="63"/>
      <c r="JG92" s="63"/>
      <c r="JH92" s="63"/>
      <c r="JI92" s="63"/>
      <c r="JJ92" s="63"/>
      <c r="JK92" s="63"/>
      <c r="JL92" s="63"/>
      <c r="JM92" s="63"/>
      <c r="JN92" s="63"/>
      <c r="JO92" s="63"/>
      <c r="JP92" s="63"/>
      <c r="JQ92" s="63"/>
      <c r="JR92" s="63"/>
      <c r="JS92" s="63"/>
      <c r="JT92" s="63"/>
      <c r="JU92" s="63"/>
      <c r="JV92" s="63"/>
      <c r="JW92" s="63"/>
      <c r="JX92" s="63"/>
      <c r="JY92" s="63"/>
      <c r="JZ92" s="63"/>
      <c r="KA92" s="63"/>
      <c r="KB92" s="63"/>
      <c r="KC92" s="63"/>
      <c r="KD92" s="63"/>
      <c r="KE92" s="63"/>
      <c r="KF92" s="63"/>
      <c r="KG92" s="63"/>
      <c r="KH92" s="63"/>
      <c r="KI92" s="63"/>
      <c r="KJ92" s="63"/>
      <c r="KK92" s="63"/>
      <c r="KL92" s="63"/>
      <c r="KM92" s="63"/>
      <c r="KN92" s="63"/>
      <c r="KO92" s="63"/>
      <c r="KP92" s="63"/>
      <c r="KQ92" s="63"/>
      <c r="KR92" s="63"/>
      <c r="KS92" s="63"/>
      <c r="KT92" s="63"/>
      <c r="KU92" s="63"/>
      <c r="KV92" s="63"/>
      <c r="KW92" s="63"/>
      <c r="KX92" s="63"/>
      <c r="KY92" s="63"/>
      <c r="KZ92" s="63"/>
      <c r="LA92" s="63"/>
      <c r="LB92" s="63"/>
      <c r="LC92" s="63"/>
      <c r="LD92" s="63"/>
      <c r="LE92" s="63"/>
      <c r="LF92" s="63"/>
      <c r="LG92" s="63"/>
      <c r="LH92" s="63"/>
      <c r="LI92" s="63"/>
      <c r="LJ92" s="63"/>
      <c r="LK92" s="63"/>
      <c r="LL92" s="63"/>
      <c r="LM92" s="63"/>
      <c r="LN92" s="63"/>
      <c r="LO92" s="63"/>
      <c r="LP92" s="63"/>
      <c r="LQ92" s="63"/>
      <c r="LR92" s="63"/>
      <c r="LS92" s="63"/>
      <c r="LT92" s="63"/>
      <c r="LU92" s="63"/>
      <c r="LV92" s="63"/>
      <c r="LW92" s="63"/>
      <c r="LX92" s="63"/>
      <c r="LY92" s="63"/>
      <c r="LZ92" s="63"/>
      <c r="MA92" s="63"/>
      <c r="MB92" s="63"/>
      <c r="MC92" s="63"/>
      <c r="MD92" s="63"/>
      <c r="ME92" s="63"/>
      <c r="MF92" s="63"/>
      <c r="MG92" s="63"/>
      <c r="MH92" s="63"/>
      <c r="MI92" s="63"/>
      <c r="MJ92" s="63"/>
      <c r="MK92" s="63"/>
      <c r="ML92" s="63"/>
      <c r="MM92" s="63"/>
      <c r="MN92" s="63"/>
      <c r="MO92" s="63"/>
      <c r="MP92" s="63"/>
      <c r="MQ92" s="63"/>
      <c r="MR92" s="63"/>
      <c r="MS92" s="63"/>
      <c r="MT92" s="63"/>
      <c r="MU92" s="63"/>
      <c r="MV92" s="63"/>
      <c r="MW92" s="63"/>
      <c r="MX92" s="63"/>
      <c r="MY92" s="63"/>
      <c r="MZ92" s="63"/>
      <c r="NA92" s="63"/>
      <c r="NB92" s="63"/>
      <c r="NC92" s="63"/>
      <c r="ND92" s="63"/>
      <c r="NE92" s="63"/>
      <c r="NF92" s="63"/>
      <c r="NG92" s="63"/>
      <c r="NH92" s="63"/>
      <c r="NI92" s="63"/>
      <c r="NJ92" s="63"/>
    </row>
    <row r="93" spans="1:374" s="64" customFormat="1" ht="45" customHeight="1">
      <c r="A93" s="155" t="s">
        <v>336</v>
      </c>
      <c r="B93" s="110" t="s">
        <v>713</v>
      </c>
      <c r="C93" s="61" t="s">
        <v>25</v>
      </c>
      <c r="D93" s="78" t="s">
        <v>337</v>
      </c>
      <c r="E93" s="77"/>
      <c r="F93" s="61"/>
      <c r="G93" s="61"/>
      <c r="H93" s="105"/>
      <c r="I93" s="106"/>
      <c r="J93" s="61"/>
      <c r="K93" s="62"/>
      <c r="L93" s="62"/>
      <c r="M93" s="61"/>
      <c r="N93" s="61"/>
      <c r="O93" s="61"/>
      <c r="P93" s="61"/>
      <c r="Q93" s="8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c r="IF93" s="63"/>
      <c r="IG93" s="63"/>
      <c r="IH93" s="63"/>
      <c r="II93" s="63"/>
      <c r="IJ93" s="63"/>
      <c r="IK93" s="63"/>
      <c r="IL93" s="63"/>
      <c r="IM93" s="63"/>
      <c r="IN93" s="63"/>
      <c r="IO93" s="63"/>
      <c r="IP93" s="63"/>
      <c r="IQ93" s="63"/>
      <c r="IR93" s="63"/>
      <c r="IS93" s="63"/>
      <c r="IT93" s="63"/>
      <c r="IU93" s="63"/>
      <c r="IV93" s="63"/>
      <c r="IW93" s="63"/>
      <c r="IX93" s="63"/>
      <c r="IY93" s="63"/>
      <c r="IZ93" s="63"/>
      <c r="JA93" s="63"/>
      <c r="JB93" s="63"/>
      <c r="JC93" s="63"/>
      <c r="JD93" s="63"/>
      <c r="JE93" s="63"/>
      <c r="JF93" s="63"/>
      <c r="JG93" s="63"/>
      <c r="JH93" s="63"/>
      <c r="JI93" s="63"/>
      <c r="JJ93" s="63"/>
      <c r="JK93" s="63"/>
      <c r="JL93" s="63"/>
      <c r="JM93" s="63"/>
      <c r="JN93" s="63"/>
      <c r="JO93" s="63"/>
      <c r="JP93" s="63"/>
      <c r="JQ93" s="63"/>
      <c r="JR93" s="63"/>
      <c r="JS93" s="63"/>
      <c r="JT93" s="63"/>
      <c r="JU93" s="63"/>
      <c r="JV93" s="63"/>
      <c r="JW93" s="63"/>
      <c r="JX93" s="63"/>
      <c r="JY93" s="63"/>
      <c r="JZ93" s="63"/>
      <c r="KA93" s="63"/>
      <c r="KB93" s="63"/>
      <c r="KC93" s="63"/>
      <c r="KD93" s="63"/>
      <c r="KE93" s="63"/>
      <c r="KF93" s="63"/>
      <c r="KG93" s="63"/>
      <c r="KH93" s="63"/>
      <c r="KI93" s="63"/>
      <c r="KJ93" s="63"/>
      <c r="KK93" s="63"/>
      <c r="KL93" s="63"/>
      <c r="KM93" s="63"/>
      <c r="KN93" s="63"/>
      <c r="KO93" s="63"/>
      <c r="KP93" s="63"/>
      <c r="KQ93" s="63"/>
      <c r="KR93" s="63"/>
      <c r="KS93" s="63"/>
      <c r="KT93" s="63"/>
      <c r="KU93" s="63"/>
      <c r="KV93" s="63"/>
      <c r="KW93" s="63"/>
      <c r="KX93" s="63"/>
      <c r="KY93" s="63"/>
      <c r="KZ93" s="63"/>
      <c r="LA93" s="63"/>
      <c r="LB93" s="63"/>
      <c r="LC93" s="63"/>
      <c r="LD93" s="63"/>
      <c r="LE93" s="63"/>
      <c r="LF93" s="63"/>
      <c r="LG93" s="63"/>
      <c r="LH93" s="63"/>
      <c r="LI93" s="63"/>
      <c r="LJ93" s="63"/>
      <c r="LK93" s="63"/>
      <c r="LL93" s="63"/>
      <c r="LM93" s="63"/>
      <c r="LN93" s="63"/>
      <c r="LO93" s="63"/>
      <c r="LP93" s="63"/>
      <c r="LQ93" s="63"/>
      <c r="LR93" s="63"/>
      <c r="LS93" s="63"/>
      <c r="LT93" s="63"/>
      <c r="LU93" s="63"/>
      <c r="LV93" s="63"/>
      <c r="LW93" s="63"/>
      <c r="LX93" s="63"/>
      <c r="LY93" s="63"/>
      <c r="LZ93" s="63"/>
      <c r="MA93" s="63"/>
      <c r="MB93" s="63"/>
      <c r="MC93" s="63"/>
      <c r="MD93" s="63"/>
      <c r="ME93" s="63"/>
      <c r="MF93" s="63"/>
      <c r="MG93" s="63"/>
      <c r="MH93" s="63"/>
      <c r="MI93" s="63"/>
      <c r="MJ93" s="63"/>
      <c r="MK93" s="63"/>
      <c r="ML93" s="63"/>
      <c r="MM93" s="63"/>
      <c r="MN93" s="63"/>
      <c r="MO93" s="63"/>
      <c r="MP93" s="63"/>
      <c r="MQ93" s="63"/>
      <c r="MR93" s="63"/>
      <c r="MS93" s="63"/>
      <c r="MT93" s="63"/>
      <c r="MU93" s="63"/>
      <c r="MV93" s="63"/>
      <c r="MW93" s="63"/>
      <c r="MX93" s="63"/>
      <c r="MY93" s="63"/>
      <c r="MZ93" s="63"/>
      <c r="NA93" s="63"/>
      <c r="NB93" s="63"/>
      <c r="NC93" s="63"/>
      <c r="ND93" s="63"/>
      <c r="NE93" s="63"/>
      <c r="NF93" s="63"/>
      <c r="NG93" s="63"/>
      <c r="NH93" s="63"/>
      <c r="NI93" s="63"/>
      <c r="NJ93" s="63"/>
    </row>
    <row r="94" spans="1:374" s="64" customFormat="1" ht="45" customHeight="1">
      <c r="A94" s="155" t="s">
        <v>338</v>
      </c>
      <c r="B94" s="110" t="s">
        <v>714</v>
      </c>
      <c r="C94" s="61" t="s">
        <v>25</v>
      </c>
      <c r="D94" s="78" t="s">
        <v>339</v>
      </c>
      <c r="E94" s="77"/>
      <c r="F94" s="61"/>
      <c r="G94" s="61"/>
      <c r="H94" s="105"/>
      <c r="I94" s="106"/>
      <c r="J94" s="61"/>
      <c r="K94" s="62"/>
      <c r="L94" s="62"/>
      <c r="M94" s="61"/>
      <c r="N94" s="61"/>
      <c r="O94" s="61"/>
      <c r="P94" s="61"/>
      <c r="Q94" s="8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c r="IF94" s="63"/>
      <c r="IG94" s="63"/>
      <c r="IH94" s="63"/>
      <c r="II94" s="63"/>
      <c r="IJ94" s="63"/>
      <c r="IK94" s="63"/>
      <c r="IL94" s="63"/>
      <c r="IM94" s="63"/>
      <c r="IN94" s="63"/>
      <c r="IO94" s="63"/>
      <c r="IP94" s="63"/>
      <c r="IQ94" s="63"/>
      <c r="IR94" s="63"/>
      <c r="IS94" s="63"/>
      <c r="IT94" s="63"/>
      <c r="IU94" s="63"/>
      <c r="IV94" s="63"/>
      <c r="IW94" s="63"/>
      <c r="IX94" s="63"/>
      <c r="IY94" s="63"/>
      <c r="IZ94" s="63"/>
      <c r="JA94" s="63"/>
      <c r="JB94" s="63"/>
      <c r="JC94" s="63"/>
      <c r="JD94" s="63"/>
      <c r="JE94" s="63"/>
      <c r="JF94" s="63"/>
      <c r="JG94" s="63"/>
      <c r="JH94" s="63"/>
      <c r="JI94" s="63"/>
      <c r="JJ94" s="63"/>
      <c r="JK94" s="63"/>
      <c r="JL94" s="63"/>
      <c r="JM94" s="63"/>
      <c r="JN94" s="63"/>
      <c r="JO94" s="63"/>
      <c r="JP94" s="63"/>
      <c r="JQ94" s="63"/>
      <c r="JR94" s="63"/>
      <c r="JS94" s="63"/>
      <c r="JT94" s="63"/>
      <c r="JU94" s="63"/>
      <c r="JV94" s="63"/>
      <c r="JW94" s="63"/>
      <c r="JX94" s="63"/>
      <c r="JY94" s="63"/>
      <c r="JZ94" s="63"/>
      <c r="KA94" s="63"/>
      <c r="KB94" s="63"/>
      <c r="KC94" s="63"/>
      <c r="KD94" s="63"/>
      <c r="KE94" s="63"/>
      <c r="KF94" s="63"/>
      <c r="KG94" s="63"/>
      <c r="KH94" s="63"/>
      <c r="KI94" s="63"/>
      <c r="KJ94" s="63"/>
      <c r="KK94" s="63"/>
      <c r="KL94" s="63"/>
      <c r="KM94" s="63"/>
      <c r="KN94" s="63"/>
      <c r="KO94" s="63"/>
      <c r="KP94" s="63"/>
      <c r="KQ94" s="63"/>
      <c r="KR94" s="63"/>
      <c r="KS94" s="63"/>
      <c r="KT94" s="63"/>
      <c r="KU94" s="63"/>
      <c r="KV94" s="63"/>
      <c r="KW94" s="63"/>
      <c r="KX94" s="63"/>
      <c r="KY94" s="63"/>
      <c r="KZ94" s="63"/>
      <c r="LA94" s="63"/>
      <c r="LB94" s="63"/>
      <c r="LC94" s="63"/>
      <c r="LD94" s="63"/>
      <c r="LE94" s="63"/>
      <c r="LF94" s="63"/>
      <c r="LG94" s="63"/>
      <c r="LH94" s="63"/>
      <c r="LI94" s="63"/>
      <c r="LJ94" s="63"/>
      <c r="LK94" s="63"/>
      <c r="LL94" s="63"/>
      <c r="LM94" s="63"/>
      <c r="LN94" s="63"/>
      <c r="LO94" s="63"/>
      <c r="LP94" s="63"/>
      <c r="LQ94" s="63"/>
      <c r="LR94" s="63"/>
      <c r="LS94" s="63"/>
      <c r="LT94" s="63"/>
      <c r="LU94" s="63"/>
      <c r="LV94" s="63"/>
      <c r="LW94" s="63"/>
      <c r="LX94" s="63"/>
      <c r="LY94" s="63"/>
      <c r="LZ94" s="63"/>
      <c r="MA94" s="63"/>
      <c r="MB94" s="63"/>
      <c r="MC94" s="63"/>
      <c r="MD94" s="63"/>
      <c r="ME94" s="63"/>
      <c r="MF94" s="63"/>
      <c r="MG94" s="63"/>
      <c r="MH94" s="63"/>
      <c r="MI94" s="63"/>
      <c r="MJ94" s="63"/>
      <c r="MK94" s="63"/>
      <c r="ML94" s="63"/>
      <c r="MM94" s="63"/>
      <c r="MN94" s="63"/>
      <c r="MO94" s="63"/>
      <c r="MP94" s="63"/>
      <c r="MQ94" s="63"/>
      <c r="MR94" s="63"/>
      <c r="MS94" s="63"/>
      <c r="MT94" s="63"/>
      <c r="MU94" s="63"/>
      <c r="MV94" s="63"/>
      <c r="MW94" s="63"/>
      <c r="MX94" s="63"/>
      <c r="MY94" s="63"/>
      <c r="MZ94" s="63"/>
      <c r="NA94" s="63"/>
      <c r="NB94" s="63"/>
      <c r="NC94" s="63"/>
      <c r="ND94" s="63"/>
      <c r="NE94" s="63"/>
      <c r="NF94" s="63"/>
      <c r="NG94" s="63"/>
      <c r="NH94" s="63"/>
      <c r="NI94" s="63"/>
      <c r="NJ94" s="63"/>
    </row>
    <row r="95" spans="1:374" s="64" customFormat="1" ht="45" customHeight="1">
      <c r="A95" s="155" t="s">
        <v>340</v>
      </c>
      <c r="B95" s="110" t="s">
        <v>715</v>
      </c>
      <c r="C95" s="61" t="s">
        <v>25</v>
      </c>
      <c r="D95" s="78" t="s">
        <v>341</v>
      </c>
      <c r="E95" s="77"/>
      <c r="F95" s="61"/>
      <c r="G95" s="61"/>
      <c r="H95" s="105"/>
      <c r="I95" s="106"/>
      <c r="J95" s="61"/>
      <c r="K95" s="62"/>
      <c r="L95" s="62"/>
      <c r="M95" s="61" t="s">
        <v>17</v>
      </c>
      <c r="N95" s="61" t="s">
        <v>49</v>
      </c>
      <c r="O95" s="61" t="s">
        <v>561</v>
      </c>
      <c r="P95" s="61"/>
      <c r="Q95" s="8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c r="IF95" s="63"/>
      <c r="IG95" s="63"/>
      <c r="IH95" s="63"/>
      <c r="II95" s="63"/>
      <c r="IJ95" s="63"/>
      <c r="IK95" s="63"/>
      <c r="IL95" s="63"/>
      <c r="IM95" s="63"/>
      <c r="IN95" s="63"/>
      <c r="IO95" s="63"/>
      <c r="IP95" s="63"/>
      <c r="IQ95" s="63"/>
      <c r="IR95" s="63"/>
      <c r="IS95" s="63"/>
      <c r="IT95" s="63"/>
      <c r="IU95" s="63"/>
      <c r="IV95" s="63"/>
      <c r="IW95" s="63"/>
      <c r="IX95" s="63"/>
      <c r="IY95" s="63"/>
      <c r="IZ95" s="63"/>
      <c r="JA95" s="63"/>
      <c r="JB95" s="63"/>
      <c r="JC95" s="63"/>
      <c r="JD95" s="63"/>
      <c r="JE95" s="63"/>
      <c r="JF95" s="63"/>
      <c r="JG95" s="63"/>
      <c r="JH95" s="63"/>
      <c r="JI95" s="63"/>
      <c r="JJ95" s="63"/>
      <c r="JK95" s="63"/>
      <c r="JL95" s="63"/>
      <c r="JM95" s="63"/>
      <c r="JN95" s="63"/>
      <c r="JO95" s="63"/>
      <c r="JP95" s="63"/>
      <c r="JQ95" s="63"/>
      <c r="JR95" s="63"/>
      <c r="JS95" s="63"/>
      <c r="JT95" s="63"/>
      <c r="JU95" s="63"/>
      <c r="JV95" s="63"/>
      <c r="JW95" s="63"/>
      <c r="JX95" s="63"/>
      <c r="JY95" s="63"/>
      <c r="JZ95" s="63"/>
      <c r="KA95" s="63"/>
      <c r="KB95" s="63"/>
      <c r="KC95" s="63"/>
      <c r="KD95" s="63"/>
      <c r="KE95" s="63"/>
      <c r="KF95" s="63"/>
      <c r="KG95" s="63"/>
      <c r="KH95" s="63"/>
      <c r="KI95" s="63"/>
      <c r="KJ95" s="63"/>
      <c r="KK95" s="63"/>
      <c r="KL95" s="63"/>
      <c r="KM95" s="63"/>
      <c r="KN95" s="63"/>
      <c r="KO95" s="63"/>
      <c r="KP95" s="63"/>
      <c r="KQ95" s="63"/>
      <c r="KR95" s="63"/>
      <c r="KS95" s="63"/>
      <c r="KT95" s="63"/>
      <c r="KU95" s="63"/>
      <c r="KV95" s="63"/>
      <c r="KW95" s="63"/>
      <c r="KX95" s="63"/>
      <c r="KY95" s="63"/>
      <c r="KZ95" s="63"/>
      <c r="LA95" s="63"/>
      <c r="LB95" s="63"/>
      <c r="LC95" s="63"/>
      <c r="LD95" s="63"/>
      <c r="LE95" s="63"/>
      <c r="LF95" s="63"/>
      <c r="LG95" s="63"/>
      <c r="LH95" s="63"/>
      <c r="LI95" s="63"/>
      <c r="LJ95" s="63"/>
      <c r="LK95" s="63"/>
      <c r="LL95" s="63"/>
      <c r="LM95" s="63"/>
      <c r="LN95" s="63"/>
      <c r="LO95" s="63"/>
      <c r="LP95" s="63"/>
      <c r="LQ95" s="63"/>
      <c r="LR95" s="63"/>
      <c r="LS95" s="63"/>
      <c r="LT95" s="63"/>
      <c r="LU95" s="63"/>
      <c r="LV95" s="63"/>
      <c r="LW95" s="63"/>
      <c r="LX95" s="63"/>
      <c r="LY95" s="63"/>
      <c r="LZ95" s="63"/>
      <c r="MA95" s="63"/>
      <c r="MB95" s="63"/>
      <c r="MC95" s="63"/>
      <c r="MD95" s="63"/>
      <c r="ME95" s="63"/>
      <c r="MF95" s="63"/>
      <c r="MG95" s="63"/>
      <c r="MH95" s="63"/>
      <c r="MI95" s="63"/>
      <c r="MJ95" s="63"/>
      <c r="MK95" s="63"/>
      <c r="ML95" s="63"/>
      <c r="MM95" s="63"/>
      <c r="MN95" s="63"/>
      <c r="MO95" s="63"/>
      <c r="MP95" s="63"/>
      <c r="MQ95" s="63"/>
      <c r="MR95" s="63"/>
      <c r="MS95" s="63"/>
      <c r="MT95" s="63"/>
      <c r="MU95" s="63"/>
      <c r="MV95" s="63"/>
      <c r="MW95" s="63"/>
      <c r="MX95" s="63"/>
      <c r="MY95" s="63"/>
      <c r="MZ95" s="63"/>
      <c r="NA95" s="63"/>
      <c r="NB95" s="63"/>
      <c r="NC95" s="63"/>
      <c r="ND95" s="63"/>
      <c r="NE95" s="63"/>
      <c r="NF95" s="63"/>
      <c r="NG95" s="63"/>
      <c r="NH95" s="63"/>
      <c r="NI95" s="63"/>
      <c r="NJ95" s="63"/>
    </row>
    <row r="96" spans="1:374" s="64" customFormat="1" ht="45" customHeight="1">
      <c r="A96" s="155" t="s">
        <v>342</v>
      </c>
      <c r="B96" s="110" t="s">
        <v>716</v>
      </c>
      <c r="C96" s="61" t="s">
        <v>25</v>
      </c>
      <c r="D96" s="78" t="s">
        <v>343</v>
      </c>
      <c r="E96" s="77"/>
      <c r="F96" s="61"/>
      <c r="G96" s="61"/>
      <c r="H96" s="105"/>
      <c r="I96" s="106"/>
      <c r="J96" s="61"/>
      <c r="K96" s="62"/>
      <c r="L96" s="62"/>
      <c r="M96" s="61" t="s">
        <v>17</v>
      </c>
      <c r="N96" s="61" t="s">
        <v>55</v>
      </c>
      <c r="O96" s="61" t="s">
        <v>825</v>
      </c>
      <c r="P96" s="61"/>
      <c r="Q96" s="8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c r="IF96" s="63"/>
      <c r="IG96" s="63"/>
      <c r="IH96" s="63"/>
      <c r="II96" s="63"/>
      <c r="IJ96" s="63"/>
      <c r="IK96" s="63"/>
      <c r="IL96" s="63"/>
      <c r="IM96" s="63"/>
      <c r="IN96" s="63"/>
      <c r="IO96" s="63"/>
      <c r="IP96" s="63"/>
      <c r="IQ96" s="63"/>
      <c r="IR96" s="63"/>
      <c r="IS96" s="63"/>
      <c r="IT96" s="63"/>
      <c r="IU96" s="63"/>
      <c r="IV96" s="63"/>
      <c r="IW96" s="63"/>
      <c r="IX96" s="63"/>
      <c r="IY96" s="63"/>
      <c r="IZ96" s="63"/>
      <c r="JA96" s="63"/>
      <c r="JB96" s="63"/>
      <c r="JC96" s="63"/>
      <c r="JD96" s="63"/>
      <c r="JE96" s="63"/>
      <c r="JF96" s="63"/>
      <c r="JG96" s="63"/>
      <c r="JH96" s="63"/>
      <c r="JI96" s="63"/>
      <c r="JJ96" s="63"/>
      <c r="JK96" s="63"/>
      <c r="JL96" s="63"/>
      <c r="JM96" s="63"/>
      <c r="JN96" s="63"/>
      <c r="JO96" s="63"/>
      <c r="JP96" s="63"/>
      <c r="JQ96" s="63"/>
      <c r="JR96" s="63"/>
      <c r="JS96" s="63"/>
      <c r="JT96" s="63"/>
      <c r="JU96" s="63"/>
      <c r="JV96" s="63"/>
      <c r="JW96" s="63"/>
      <c r="JX96" s="63"/>
      <c r="JY96" s="63"/>
      <c r="JZ96" s="63"/>
      <c r="KA96" s="63"/>
      <c r="KB96" s="63"/>
      <c r="KC96" s="63"/>
      <c r="KD96" s="63"/>
      <c r="KE96" s="63"/>
      <c r="KF96" s="63"/>
      <c r="KG96" s="63"/>
      <c r="KH96" s="63"/>
      <c r="KI96" s="63"/>
      <c r="KJ96" s="63"/>
      <c r="KK96" s="63"/>
      <c r="KL96" s="63"/>
      <c r="KM96" s="63"/>
      <c r="KN96" s="63"/>
      <c r="KO96" s="63"/>
      <c r="KP96" s="63"/>
      <c r="KQ96" s="63"/>
      <c r="KR96" s="63"/>
      <c r="KS96" s="63"/>
      <c r="KT96" s="63"/>
      <c r="KU96" s="63"/>
      <c r="KV96" s="63"/>
      <c r="KW96" s="63"/>
      <c r="KX96" s="63"/>
      <c r="KY96" s="63"/>
      <c r="KZ96" s="63"/>
      <c r="LA96" s="63"/>
      <c r="LB96" s="63"/>
      <c r="LC96" s="63"/>
      <c r="LD96" s="63"/>
      <c r="LE96" s="63"/>
      <c r="LF96" s="63"/>
      <c r="LG96" s="63"/>
      <c r="LH96" s="63"/>
      <c r="LI96" s="63"/>
      <c r="LJ96" s="63"/>
      <c r="LK96" s="63"/>
      <c r="LL96" s="63"/>
      <c r="LM96" s="63"/>
      <c r="LN96" s="63"/>
      <c r="LO96" s="63"/>
      <c r="LP96" s="63"/>
      <c r="LQ96" s="63"/>
      <c r="LR96" s="63"/>
      <c r="LS96" s="63"/>
      <c r="LT96" s="63"/>
      <c r="LU96" s="63"/>
      <c r="LV96" s="63"/>
      <c r="LW96" s="63"/>
      <c r="LX96" s="63"/>
      <c r="LY96" s="63"/>
      <c r="LZ96" s="63"/>
      <c r="MA96" s="63"/>
      <c r="MB96" s="63"/>
      <c r="MC96" s="63"/>
      <c r="MD96" s="63"/>
      <c r="ME96" s="63"/>
      <c r="MF96" s="63"/>
      <c r="MG96" s="63"/>
      <c r="MH96" s="63"/>
      <c r="MI96" s="63"/>
      <c r="MJ96" s="63"/>
      <c r="MK96" s="63"/>
      <c r="ML96" s="63"/>
      <c r="MM96" s="63"/>
      <c r="MN96" s="63"/>
      <c r="MO96" s="63"/>
      <c r="MP96" s="63"/>
      <c r="MQ96" s="63"/>
      <c r="MR96" s="63"/>
      <c r="MS96" s="63"/>
      <c r="MT96" s="63"/>
      <c r="MU96" s="63"/>
      <c r="MV96" s="63"/>
      <c r="MW96" s="63"/>
      <c r="MX96" s="63"/>
      <c r="MY96" s="63"/>
      <c r="MZ96" s="63"/>
      <c r="NA96" s="63"/>
      <c r="NB96" s="63"/>
      <c r="NC96" s="63"/>
      <c r="ND96" s="63"/>
      <c r="NE96" s="63"/>
      <c r="NF96" s="63"/>
      <c r="NG96" s="63"/>
      <c r="NH96" s="63"/>
      <c r="NI96" s="63"/>
      <c r="NJ96" s="63"/>
    </row>
    <row r="97" spans="1:374" s="64" customFormat="1" ht="45" customHeight="1">
      <c r="A97" s="155" t="s">
        <v>344</v>
      </c>
      <c r="B97" s="110" t="s">
        <v>717</v>
      </c>
      <c r="C97" s="61" t="s">
        <v>25</v>
      </c>
      <c r="D97" s="78" t="s">
        <v>345</v>
      </c>
      <c r="E97" s="77"/>
      <c r="F97" s="61"/>
      <c r="G97" s="61"/>
      <c r="H97" s="105"/>
      <c r="I97" s="106"/>
      <c r="J97" s="61"/>
      <c r="K97" s="62"/>
      <c r="L97" s="62"/>
      <c r="M97" s="61" t="s">
        <v>17</v>
      </c>
      <c r="N97" s="61" t="s">
        <v>55</v>
      </c>
      <c r="O97" s="61" t="s">
        <v>826</v>
      </c>
      <c r="P97" s="61"/>
      <c r="Q97" s="8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c r="IF97" s="63"/>
      <c r="IG97" s="63"/>
      <c r="IH97" s="63"/>
      <c r="II97" s="63"/>
      <c r="IJ97" s="63"/>
      <c r="IK97" s="63"/>
      <c r="IL97" s="63"/>
      <c r="IM97" s="63"/>
      <c r="IN97" s="63"/>
      <c r="IO97" s="63"/>
      <c r="IP97" s="63"/>
      <c r="IQ97" s="63"/>
      <c r="IR97" s="63"/>
      <c r="IS97" s="63"/>
      <c r="IT97" s="63"/>
      <c r="IU97" s="63"/>
      <c r="IV97" s="63"/>
      <c r="IW97" s="63"/>
      <c r="IX97" s="63"/>
      <c r="IY97" s="63"/>
      <c r="IZ97" s="63"/>
      <c r="JA97" s="63"/>
      <c r="JB97" s="63"/>
      <c r="JC97" s="63"/>
      <c r="JD97" s="63"/>
      <c r="JE97" s="63"/>
      <c r="JF97" s="63"/>
      <c r="JG97" s="63"/>
      <c r="JH97" s="63"/>
      <c r="JI97" s="63"/>
      <c r="JJ97" s="63"/>
      <c r="JK97" s="63"/>
      <c r="JL97" s="63"/>
      <c r="JM97" s="63"/>
      <c r="JN97" s="63"/>
      <c r="JO97" s="63"/>
      <c r="JP97" s="63"/>
      <c r="JQ97" s="63"/>
      <c r="JR97" s="63"/>
      <c r="JS97" s="63"/>
      <c r="JT97" s="63"/>
      <c r="JU97" s="63"/>
      <c r="JV97" s="63"/>
      <c r="JW97" s="63"/>
      <c r="JX97" s="63"/>
      <c r="JY97" s="63"/>
      <c r="JZ97" s="63"/>
      <c r="KA97" s="63"/>
      <c r="KB97" s="63"/>
      <c r="KC97" s="63"/>
      <c r="KD97" s="63"/>
      <c r="KE97" s="63"/>
      <c r="KF97" s="63"/>
      <c r="KG97" s="63"/>
      <c r="KH97" s="63"/>
      <c r="KI97" s="63"/>
      <c r="KJ97" s="63"/>
      <c r="KK97" s="63"/>
      <c r="KL97" s="63"/>
      <c r="KM97" s="63"/>
      <c r="KN97" s="63"/>
      <c r="KO97" s="63"/>
      <c r="KP97" s="63"/>
      <c r="KQ97" s="63"/>
      <c r="KR97" s="63"/>
      <c r="KS97" s="63"/>
      <c r="KT97" s="63"/>
      <c r="KU97" s="63"/>
      <c r="KV97" s="63"/>
      <c r="KW97" s="63"/>
      <c r="KX97" s="63"/>
      <c r="KY97" s="63"/>
      <c r="KZ97" s="63"/>
      <c r="LA97" s="63"/>
      <c r="LB97" s="63"/>
      <c r="LC97" s="63"/>
      <c r="LD97" s="63"/>
      <c r="LE97" s="63"/>
      <c r="LF97" s="63"/>
      <c r="LG97" s="63"/>
      <c r="LH97" s="63"/>
      <c r="LI97" s="63"/>
      <c r="LJ97" s="63"/>
      <c r="LK97" s="63"/>
      <c r="LL97" s="63"/>
      <c r="LM97" s="63"/>
      <c r="LN97" s="63"/>
      <c r="LO97" s="63"/>
      <c r="LP97" s="63"/>
      <c r="LQ97" s="63"/>
      <c r="LR97" s="63"/>
      <c r="LS97" s="63"/>
      <c r="LT97" s="63"/>
      <c r="LU97" s="63"/>
      <c r="LV97" s="63"/>
      <c r="LW97" s="63"/>
      <c r="LX97" s="63"/>
      <c r="LY97" s="63"/>
      <c r="LZ97" s="63"/>
      <c r="MA97" s="63"/>
      <c r="MB97" s="63"/>
      <c r="MC97" s="63"/>
      <c r="MD97" s="63"/>
      <c r="ME97" s="63"/>
      <c r="MF97" s="63"/>
      <c r="MG97" s="63"/>
      <c r="MH97" s="63"/>
      <c r="MI97" s="63"/>
      <c r="MJ97" s="63"/>
      <c r="MK97" s="63"/>
      <c r="ML97" s="63"/>
      <c r="MM97" s="63"/>
      <c r="MN97" s="63"/>
      <c r="MO97" s="63"/>
      <c r="MP97" s="63"/>
      <c r="MQ97" s="63"/>
      <c r="MR97" s="63"/>
      <c r="MS97" s="63"/>
      <c r="MT97" s="63"/>
      <c r="MU97" s="63"/>
      <c r="MV97" s="63"/>
      <c r="MW97" s="63"/>
      <c r="MX97" s="63"/>
      <c r="MY97" s="63"/>
      <c r="MZ97" s="63"/>
      <c r="NA97" s="63"/>
      <c r="NB97" s="63"/>
      <c r="NC97" s="63"/>
      <c r="ND97" s="63"/>
      <c r="NE97" s="63"/>
      <c r="NF97" s="63"/>
      <c r="NG97" s="63"/>
      <c r="NH97" s="63"/>
      <c r="NI97" s="63"/>
      <c r="NJ97" s="63"/>
    </row>
    <row r="98" spans="1:374" s="64" customFormat="1" ht="45" customHeight="1">
      <c r="A98" s="155" t="s">
        <v>346</v>
      </c>
      <c r="B98" s="110" t="s">
        <v>718</v>
      </c>
      <c r="C98" s="61" t="s">
        <v>25</v>
      </c>
      <c r="D98" s="78" t="s">
        <v>539</v>
      </c>
      <c r="E98" s="77"/>
      <c r="F98" s="61"/>
      <c r="G98" s="61"/>
      <c r="H98" s="105"/>
      <c r="I98" s="106"/>
      <c r="J98" s="61"/>
      <c r="K98" s="62"/>
      <c r="L98" s="62"/>
      <c r="M98" s="61"/>
      <c r="N98" s="61"/>
      <c r="O98" s="61"/>
      <c r="P98" s="61"/>
      <c r="Q98" s="8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c r="IF98" s="63"/>
      <c r="IG98" s="63"/>
      <c r="IH98" s="63"/>
      <c r="II98" s="63"/>
      <c r="IJ98" s="63"/>
      <c r="IK98" s="63"/>
      <c r="IL98" s="63"/>
      <c r="IM98" s="63"/>
      <c r="IN98" s="63"/>
      <c r="IO98" s="63"/>
      <c r="IP98" s="63"/>
      <c r="IQ98" s="63"/>
      <c r="IR98" s="63"/>
      <c r="IS98" s="63"/>
      <c r="IT98" s="63"/>
      <c r="IU98" s="63"/>
      <c r="IV98" s="63"/>
      <c r="IW98" s="63"/>
      <c r="IX98" s="63"/>
      <c r="IY98" s="63"/>
      <c r="IZ98" s="63"/>
      <c r="JA98" s="63"/>
      <c r="JB98" s="63"/>
      <c r="JC98" s="63"/>
      <c r="JD98" s="63"/>
      <c r="JE98" s="63"/>
      <c r="JF98" s="63"/>
      <c r="JG98" s="63"/>
      <c r="JH98" s="63"/>
      <c r="JI98" s="63"/>
      <c r="JJ98" s="63"/>
      <c r="JK98" s="63"/>
      <c r="JL98" s="63"/>
      <c r="JM98" s="63"/>
      <c r="JN98" s="63"/>
      <c r="JO98" s="63"/>
      <c r="JP98" s="63"/>
      <c r="JQ98" s="63"/>
      <c r="JR98" s="63"/>
      <c r="JS98" s="63"/>
      <c r="JT98" s="63"/>
      <c r="JU98" s="63"/>
      <c r="JV98" s="63"/>
      <c r="JW98" s="63"/>
      <c r="JX98" s="63"/>
      <c r="JY98" s="63"/>
      <c r="JZ98" s="63"/>
      <c r="KA98" s="63"/>
      <c r="KB98" s="63"/>
      <c r="KC98" s="63"/>
      <c r="KD98" s="63"/>
      <c r="KE98" s="63"/>
      <c r="KF98" s="63"/>
      <c r="KG98" s="63"/>
      <c r="KH98" s="63"/>
      <c r="KI98" s="63"/>
      <c r="KJ98" s="63"/>
      <c r="KK98" s="63"/>
      <c r="KL98" s="63"/>
      <c r="KM98" s="63"/>
      <c r="KN98" s="63"/>
      <c r="KO98" s="63"/>
      <c r="KP98" s="63"/>
      <c r="KQ98" s="63"/>
      <c r="KR98" s="63"/>
      <c r="KS98" s="63"/>
      <c r="KT98" s="63"/>
      <c r="KU98" s="63"/>
      <c r="KV98" s="63"/>
      <c r="KW98" s="63"/>
      <c r="KX98" s="63"/>
      <c r="KY98" s="63"/>
      <c r="KZ98" s="63"/>
      <c r="LA98" s="63"/>
      <c r="LB98" s="63"/>
      <c r="LC98" s="63"/>
      <c r="LD98" s="63"/>
      <c r="LE98" s="63"/>
      <c r="LF98" s="63"/>
      <c r="LG98" s="63"/>
      <c r="LH98" s="63"/>
      <c r="LI98" s="63"/>
      <c r="LJ98" s="63"/>
      <c r="LK98" s="63"/>
      <c r="LL98" s="63"/>
      <c r="LM98" s="63"/>
      <c r="LN98" s="63"/>
      <c r="LO98" s="63"/>
      <c r="LP98" s="63"/>
      <c r="LQ98" s="63"/>
      <c r="LR98" s="63"/>
      <c r="LS98" s="63"/>
      <c r="LT98" s="63"/>
      <c r="LU98" s="63"/>
      <c r="LV98" s="63"/>
      <c r="LW98" s="63"/>
      <c r="LX98" s="63"/>
      <c r="LY98" s="63"/>
      <c r="LZ98" s="63"/>
      <c r="MA98" s="63"/>
      <c r="MB98" s="63"/>
      <c r="MC98" s="63"/>
      <c r="MD98" s="63"/>
      <c r="ME98" s="63"/>
      <c r="MF98" s="63"/>
      <c r="MG98" s="63"/>
      <c r="MH98" s="63"/>
      <c r="MI98" s="63"/>
      <c r="MJ98" s="63"/>
      <c r="MK98" s="63"/>
      <c r="ML98" s="63"/>
      <c r="MM98" s="63"/>
      <c r="MN98" s="63"/>
      <c r="MO98" s="63"/>
      <c r="MP98" s="63"/>
      <c r="MQ98" s="63"/>
      <c r="MR98" s="63"/>
      <c r="MS98" s="63"/>
      <c r="MT98" s="63"/>
      <c r="MU98" s="63"/>
      <c r="MV98" s="63"/>
      <c r="MW98" s="63"/>
      <c r="MX98" s="63"/>
      <c r="MY98" s="63"/>
      <c r="MZ98" s="63"/>
      <c r="NA98" s="63"/>
      <c r="NB98" s="63"/>
      <c r="NC98" s="63"/>
      <c r="ND98" s="63"/>
      <c r="NE98" s="63"/>
      <c r="NF98" s="63"/>
      <c r="NG98" s="63"/>
      <c r="NH98" s="63"/>
      <c r="NI98" s="63"/>
      <c r="NJ98" s="63"/>
    </row>
    <row r="99" spans="1:374" s="64" customFormat="1" ht="45" customHeight="1">
      <c r="A99" s="155" t="s">
        <v>347</v>
      </c>
      <c r="B99" s="110" t="s">
        <v>719</v>
      </c>
      <c r="C99" s="61" t="s">
        <v>25</v>
      </c>
      <c r="D99" s="78" t="s">
        <v>349</v>
      </c>
      <c r="E99" s="77"/>
      <c r="F99" s="61"/>
      <c r="G99" s="61"/>
      <c r="H99" s="105"/>
      <c r="I99" s="106"/>
      <c r="J99" s="61"/>
      <c r="K99" s="62"/>
      <c r="L99" s="62"/>
      <c r="M99" s="61"/>
      <c r="N99" s="61"/>
      <c r="O99" s="61"/>
      <c r="P99" s="61"/>
      <c r="Q99" s="8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c r="IF99" s="63"/>
      <c r="IG99" s="63"/>
      <c r="IH99" s="63"/>
      <c r="II99" s="63"/>
      <c r="IJ99" s="63"/>
      <c r="IK99" s="63"/>
      <c r="IL99" s="63"/>
      <c r="IM99" s="63"/>
      <c r="IN99" s="63"/>
      <c r="IO99" s="63"/>
      <c r="IP99" s="63"/>
      <c r="IQ99" s="63"/>
      <c r="IR99" s="63"/>
      <c r="IS99" s="63"/>
      <c r="IT99" s="63"/>
      <c r="IU99" s="63"/>
      <c r="IV99" s="63"/>
      <c r="IW99" s="63"/>
      <c r="IX99" s="63"/>
      <c r="IY99" s="63"/>
      <c r="IZ99" s="63"/>
      <c r="JA99" s="63"/>
      <c r="JB99" s="63"/>
      <c r="JC99" s="63"/>
      <c r="JD99" s="63"/>
      <c r="JE99" s="63"/>
      <c r="JF99" s="63"/>
      <c r="JG99" s="63"/>
      <c r="JH99" s="63"/>
      <c r="JI99" s="63"/>
      <c r="JJ99" s="63"/>
      <c r="JK99" s="63"/>
      <c r="JL99" s="63"/>
      <c r="JM99" s="63"/>
      <c r="JN99" s="63"/>
      <c r="JO99" s="63"/>
      <c r="JP99" s="63"/>
      <c r="JQ99" s="63"/>
      <c r="JR99" s="63"/>
      <c r="JS99" s="63"/>
      <c r="JT99" s="63"/>
      <c r="JU99" s="63"/>
      <c r="JV99" s="63"/>
      <c r="JW99" s="63"/>
      <c r="JX99" s="63"/>
      <c r="JY99" s="63"/>
      <c r="JZ99" s="63"/>
      <c r="KA99" s="63"/>
      <c r="KB99" s="63"/>
      <c r="KC99" s="63"/>
      <c r="KD99" s="63"/>
      <c r="KE99" s="63"/>
      <c r="KF99" s="63"/>
      <c r="KG99" s="63"/>
      <c r="KH99" s="63"/>
      <c r="KI99" s="63"/>
      <c r="KJ99" s="63"/>
      <c r="KK99" s="63"/>
      <c r="KL99" s="63"/>
      <c r="KM99" s="63"/>
      <c r="KN99" s="63"/>
      <c r="KO99" s="63"/>
      <c r="KP99" s="63"/>
      <c r="KQ99" s="63"/>
      <c r="KR99" s="63"/>
      <c r="KS99" s="63"/>
      <c r="KT99" s="63"/>
      <c r="KU99" s="63"/>
      <c r="KV99" s="63"/>
      <c r="KW99" s="63"/>
      <c r="KX99" s="63"/>
      <c r="KY99" s="63"/>
      <c r="KZ99" s="63"/>
      <c r="LA99" s="63"/>
      <c r="LB99" s="63"/>
      <c r="LC99" s="63"/>
      <c r="LD99" s="63"/>
      <c r="LE99" s="63"/>
      <c r="LF99" s="63"/>
      <c r="LG99" s="63"/>
      <c r="LH99" s="63"/>
      <c r="LI99" s="63"/>
      <c r="LJ99" s="63"/>
      <c r="LK99" s="63"/>
      <c r="LL99" s="63"/>
      <c r="LM99" s="63"/>
      <c r="LN99" s="63"/>
      <c r="LO99" s="63"/>
      <c r="LP99" s="63"/>
      <c r="LQ99" s="63"/>
      <c r="LR99" s="63"/>
      <c r="LS99" s="63"/>
      <c r="LT99" s="63"/>
      <c r="LU99" s="63"/>
      <c r="LV99" s="63"/>
      <c r="LW99" s="63"/>
      <c r="LX99" s="63"/>
      <c r="LY99" s="63"/>
      <c r="LZ99" s="63"/>
      <c r="MA99" s="63"/>
      <c r="MB99" s="63"/>
      <c r="MC99" s="63"/>
      <c r="MD99" s="63"/>
      <c r="ME99" s="63"/>
      <c r="MF99" s="63"/>
      <c r="MG99" s="63"/>
      <c r="MH99" s="63"/>
      <c r="MI99" s="63"/>
      <c r="MJ99" s="63"/>
      <c r="MK99" s="63"/>
      <c r="ML99" s="63"/>
      <c r="MM99" s="63"/>
      <c r="MN99" s="63"/>
      <c r="MO99" s="63"/>
      <c r="MP99" s="63"/>
      <c r="MQ99" s="63"/>
      <c r="MR99" s="63"/>
      <c r="MS99" s="63"/>
      <c r="MT99" s="63"/>
      <c r="MU99" s="63"/>
      <c r="MV99" s="63"/>
      <c r="MW99" s="63"/>
      <c r="MX99" s="63"/>
      <c r="MY99" s="63"/>
      <c r="MZ99" s="63"/>
      <c r="NA99" s="63"/>
      <c r="NB99" s="63"/>
      <c r="NC99" s="63"/>
      <c r="ND99" s="63"/>
      <c r="NE99" s="63"/>
      <c r="NF99" s="63"/>
      <c r="NG99" s="63"/>
      <c r="NH99" s="63"/>
      <c r="NI99" s="63"/>
      <c r="NJ99" s="63"/>
    </row>
    <row r="100" spans="1:374" s="64" customFormat="1" ht="45" customHeight="1">
      <c r="A100" s="155" t="s">
        <v>348</v>
      </c>
      <c r="B100" s="110" t="s">
        <v>720</v>
      </c>
      <c r="C100" s="61" t="s">
        <v>25</v>
      </c>
      <c r="D100" s="78" t="s">
        <v>351</v>
      </c>
      <c r="E100" s="77"/>
      <c r="F100" s="61"/>
      <c r="G100" s="61"/>
      <c r="H100" s="105"/>
      <c r="I100" s="106"/>
      <c r="J100" s="61"/>
      <c r="K100" s="62"/>
      <c r="L100" s="62"/>
      <c r="M100" s="61"/>
      <c r="N100" s="61"/>
      <c r="O100" s="61"/>
      <c r="P100" s="61"/>
      <c r="Q100" s="8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c r="IF100" s="63"/>
      <c r="IG100" s="63"/>
      <c r="IH100" s="63"/>
      <c r="II100" s="63"/>
      <c r="IJ100" s="63"/>
      <c r="IK100" s="63"/>
      <c r="IL100" s="63"/>
      <c r="IM100" s="63"/>
      <c r="IN100" s="63"/>
      <c r="IO100" s="63"/>
      <c r="IP100" s="63"/>
      <c r="IQ100" s="63"/>
      <c r="IR100" s="63"/>
      <c r="IS100" s="63"/>
      <c r="IT100" s="63"/>
      <c r="IU100" s="63"/>
      <c r="IV100" s="63"/>
      <c r="IW100" s="63"/>
      <c r="IX100" s="63"/>
      <c r="IY100" s="63"/>
      <c r="IZ100" s="63"/>
      <c r="JA100" s="63"/>
      <c r="JB100" s="63"/>
      <c r="JC100" s="63"/>
      <c r="JD100" s="63"/>
      <c r="JE100" s="63"/>
      <c r="JF100" s="63"/>
      <c r="JG100" s="63"/>
      <c r="JH100" s="63"/>
      <c r="JI100" s="63"/>
      <c r="JJ100" s="63"/>
      <c r="JK100" s="63"/>
      <c r="JL100" s="63"/>
      <c r="JM100" s="63"/>
      <c r="JN100" s="63"/>
      <c r="JO100" s="63"/>
      <c r="JP100" s="63"/>
      <c r="JQ100" s="63"/>
      <c r="JR100" s="63"/>
      <c r="JS100" s="63"/>
      <c r="JT100" s="63"/>
      <c r="JU100" s="63"/>
      <c r="JV100" s="63"/>
      <c r="JW100" s="63"/>
      <c r="JX100" s="63"/>
      <c r="JY100" s="63"/>
      <c r="JZ100" s="63"/>
      <c r="KA100" s="63"/>
      <c r="KB100" s="63"/>
      <c r="KC100" s="63"/>
      <c r="KD100" s="63"/>
      <c r="KE100" s="63"/>
      <c r="KF100" s="63"/>
      <c r="KG100" s="63"/>
      <c r="KH100" s="63"/>
      <c r="KI100" s="63"/>
      <c r="KJ100" s="63"/>
      <c r="KK100" s="63"/>
      <c r="KL100" s="63"/>
      <c r="KM100" s="63"/>
      <c r="KN100" s="63"/>
      <c r="KO100" s="63"/>
      <c r="KP100" s="63"/>
      <c r="KQ100" s="63"/>
      <c r="KR100" s="63"/>
      <c r="KS100" s="63"/>
      <c r="KT100" s="63"/>
      <c r="KU100" s="63"/>
      <c r="KV100" s="63"/>
      <c r="KW100" s="63"/>
      <c r="KX100" s="63"/>
      <c r="KY100" s="63"/>
      <c r="KZ100" s="63"/>
      <c r="LA100" s="63"/>
      <c r="LB100" s="63"/>
      <c r="LC100" s="63"/>
      <c r="LD100" s="63"/>
      <c r="LE100" s="63"/>
      <c r="LF100" s="63"/>
      <c r="LG100" s="63"/>
      <c r="LH100" s="63"/>
      <c r="LI100" s="63"/>
      <c r="LJ100" s="63"/>
      <c r="LK100" s="63"/>
      <c r="LL100" s="63"/>
      <c r="LM100" s="63"/>
      <c r="LN100" s="63"/>
      <c r="LO100" s="63"/>
      <c r="LP100" s="63"/>
      <c r="LQ100" s="63"/>
      <c r="LR100" s="63"/>
      <c r="LS100" s="63"/>
      <c r="LT100" s="63"/>
      <c r="LU100" s="63"/>
      <c r="LV100" s="63"/>
      <c r="LW100" s="63"/>
      <c r="LX100" s="63"/>
      <c r="LY100" s="63"/>
      <c r="LZ100" s="63"/>
      <c r="MA100" s="63"/>
      <c r="MB100" s="63"/>
      <c r="MC100" s="63"/>
      <c r="MD100" s="63"/>
      <c r="ME100" s="63"/>
      <c r="MF100" s="63"/>
      <c r="MG100" s="63"/>
      <c r="MH100" s="63"/>
      <c r="MI100" s="63"/>
      <c r="MJ100" s="63"/>
      <c r="MK100" s="63"/>
      <c r="ML100" s="63"/>
      <c r="MM100" s="63"/>
      <c r="MN100" s="63"/>
      <c r="MO100" s="63"/>
      <c r="MP100" s="63"/>
      <c r="MQ100" s="63"/>
      <c r="MR100" s="63"/>
      <c r="MS100" s="63"/>
      <c r="MT100" s="63"/>
      <c r="MU100" s="63"/>
      <c r="MV100" s="63"/>
      <c r="MW100" s="63"/>
      <c r="MX100" s="63"/>
      <c r="MY100" s="63"/>
      <c r="MZ100" s="63"/>
      <c r="NA100" s="63"/>
      <c r="NB100" s="63"/>
      <c r="NC100" s="63"/>
      <c r="ND100" s="63"/>
      <c r="NE100" s="63"/>
      <c r="NF100" s="63"/>
      <c r="NG100" s="63"/>
      <c r="NH100" s="63"/>
      <c r="NI100" s="63"/>
      <c r="NJ100" s="63"/>
    </row>
    <row r="101" spans="1:374" s="64" customFormat="1" ht="45" customHeight="1">
      <c r="A101" s="155" t="s">
        <v>350</v>
      </c>
      <c r="B101" s="110" t="s">
        <v>721</v>
      </c>
      <c r="C101" s="61" t="s">
        <v>25</v>
      </c>
      <c r="D101" s="78" t="s">
        <v>538</v>
      </c>
      <c r="E101" s="77"/>
      <c r="F101" s="61"/>
      <c r="G101" s="61"/>
      <c r="H101" s="105"/>
      <c r="I101" s="106"/>
      <c r="J101" s="61"/>
      <c r="K101" s="62"/>
      <c r="L101" s="62"/>
      <c r="M101" s="61"/>
      <c r="N101" s="61"/>
      <c r="O101" s="61"/>
      <c r="P101" s="61"/>
      <c r="Q101" s="8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c r="IF101" s="63"/>
      <c r="IG101" s="63"/>
      <c r="IH101" s="63"/>
      <c r="II101" s="63"/>
      <c r="IJ101" s="63"/>
      <c r="IK101" s="63"/>
      <c r="IL101" s="63"/>
      <c r="IM101" s="63"/>
      <c r="IN101" s="63"/>
      <c r="IO101" s="63"/>
      <c r="IP101" s="63"/>
      <c r="IQ101" s="63"/>
      <c r="IR101" s="63"/>
      <c r="IS101" s="63"/>
      <c r="IT101" s="63"/>
      <c r="IU101" s="63"/>
      <c r="IV101" s="63"/>
      <c r="IW101" s="63"/>
      <c r="IX101" s="63"/>
      <c r="IY101" s="63"/>
      <c r="IZ101" s="63"/>
      <c r="JA101" s="63"/>
      <c r="JB101" s="63"/>
      <c r="JC101" s="63"/>
      <c r="JD101" s="63"/>
      <c r="JE101" s="63"/>
      <c r="JF101" s="63"/>
      <c r="JG101" s="63"/>
      <c r="JH101" s="63"/>
      <c r="JI101" s="63"/>
      <c r="JJ101" s="63"/>
      <c r="JK101" s="63"/>
      <c r="JL101" s="63"/>
      <c r="JM101" s="63"/>
      <c r="JN101" s="63"/>
      <c r="JO101" s="63"/>
      <c r="JP101" s="63"/>
      <c r="JQ101" s="63"/>
      <c r="JR101" s="63"/>
      <c r="JS101" s="63"/>
      <c r="JT101" s="63"/>
      <c r="JU101" s="63"/>
      <c r="JV101" s="63"/>
      <c r="JW101" s="63"/>
      <c r="JX101" s="63"/>
      <c r="JY101" s="63"/>
      <c r="JZ101" s="63"/>
      <c r="KA101" s="63"/>
      <c r="KB101" s="63"/>
      <c r="KC101" s="63"/>
      <c r="KD101" s="63"/>
      <c r="KE101" s="63"/>
      <c r="KF101" s="63"/>
      <c r="KG101" s="63"/>
      <c r="KH101" s="63"/>
      <c r="KI101" s="63"/>
      <c r="KJ101" s="63"/>
      <c r="KK101" s="63"/>
      <c r="KL101" s="63"/>
      <c r="KM101" s="63"/>
      <c r="KN101" s="63"/>
      <c r="KO101" s="63"/>
      <c r="KP101" s="63"/>
      <c r="KQ101" s="63"/>
      <c r="KR101" s="63"/>
      <c r="KS101" s="63"/>
      <c r="KT101" s="63"/>
      <c r="KU101" s="63"/>
      <c r="KV101" s="63"/>
      <c r="KW101" s="63"/>
      <c r="KX101" s="63"/>
      <c r="KY101" s="63"/>
      <c r="KZ101" s="63"/>
      <c r="LA101" s="63"/>
      <c r="LB101" s="63"/>
      <c r="LC101" s="63"/>
      <c r="LD101" s="63"/>
      <c r="LE101" s="63"/>
      <c r="LF101" s="63"/>
      <c r="LG101" s="63"/>
      <c r="LH101" s="63"/>
      <c r="LI101" s="63"/>
      <c r="LJ101" s="63"/>
      <c r="LK101" s="63"/>
      <c r="LL101" s="63"/>
      <c r="LM101" s="63"/>
      <c r="LN101" s="63"/>
      <c r="LO101" s="63"/>
      <c r="LP101" s="63"/>
      <c r="LQ101" s="63"/>
      <c r="LR101" s="63"/>
      <c r="LS101" s="63"/>
      <c r="LT101" s="63"/>
      <c r="LU101" s="63"/>
      <c r="LV101" s="63"/>
      <c r="LW101" s="63"/>
      <c r="LX101" s="63"/>
      <c r="LY101" s="63"/>
      <c r="LZ101" s="63"/>
      <c r="MA101" s="63"/>
      <c r="MB101" s="63"/>
      <c r="MC101" s="63"/>
      <c r="MD101" s="63"/>
      <c r="ME101" s="63"/>
      <c r="MF101" s="63"/>
      <c r="MG101" s="63"/>
      <c r="MH101" s="63"/>
      <c r="MI101" s="63"/>
      <c r="MJ101" s="63"/>
      <c r="MK101" s="63"/>
      <c r="ML101" s="63"/>
      <c r="MM101" s="63"/>
      <c r="MN101" s="63"/>
      <c r="MO101" s="63"/>
      <c r="MP101" s="63"/>
      <c r="MQ101" s="63"/>
      <c r="MR101" s="63"/>
      <c r="MS101" s="63"/>
      <c r="MT101" s="63"/>
      <c r="MU101" s="63"/>
      <c r="MV101" s="63"/>
      <c r="MW101" s="63"/>
      <c r="MX101" s="63"/>
      <c r="MY101" s="63"/>
      <c r="MZ101" s="63"/>
      <c r="NA101" s="63"/>
      <c r="NB101" s="63"/>
      <c r="NC101" s="63"/>
      <c r="ND101" s="63"/>
      <c r="NE101" s="63"/>
      <c r="NF101" s="63"/>
      <c r="NG101" s="63"/>
      <c r="NH101" s="63"/>
      <c r="NI101" s="63"/>
      <c r="NJ101" s="63"/>
    </row>
    <row r="102" spans="1:374" s="64" customFormat="1" ht="45" customHeight="1">
      <c r="A102" s="155" t="s">
        <v>352</v>
      </c>
      <c r="B102" s="110" t="s">
        <v>722</v>
      </c>
      <c r="C102" s="61" t="s">
        <v>25</v>
      </c>
      <c r="D102" s="78" t="s">
        <v>353</v>
      </c>
      <c r="E102" s="77"/>
      <c r="F102" s="61"/>
      <c r="G102" s="61"/>
      <c r="H102" s="105"/>
      <c r="I102" s="106"/>
      <c r="J102" s="61"/>
      <c r="K102" s="62"/>
      <c r="L102" s="62"/>
      <c r="M102" s="61"/>
      <c r="N102" s="61"/>
      <c r="O102" s="61"/>
      <c r="P102" s="61"/>
      <c r="Q102" s="8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c r="IF102" s="63"/>
      <c r="IG102" s="63"/>
      <c r="IH102" s="63"/>
      <c r="II102" s="63"/>
      <c r="IJ102" s="63"/>
      <c r="IK102" s="63"/>
      <c r="IL102" s="63"/>
      <c r="IM102" s="63"/>
      <c r="IN102" s="63"/>
      <c r="IO102" s="63"/>
      <c r="IP102" s="63"/>
      <c r="IQ102" s="63"/>
      <c r="IR102" s="63"/>
      <c r="IS102" s="63"/>
      <c r="IT102" s="63"/>
      <c r="IU102" s="63"/>
      <c r="IV102" s="63"/>
      <c r="IW102" s="63"/>
      <c r="IX102" s="63"/>
      <c r="IY102" s="63"/>
      <c r="IZ102" s="63"/>
      <c r="JA102" s="63"/>
      <c r="JB102" s="63"/>
      <c r="JC102" s="63"/>
      <c r="JD102" s="63"/>
      <c r="JE102" s="63"/>
      <c r="JF102" s="63"/>
      <c r="JG102" s="63"/>
      <c r="JH102" s="63"/>
      <c r="JI102" s="63"/>
      <c r="JJ102" s="63"/>
      <c r="JK102" s="63"/>
      <c r="JL102" s="63"/>
      <c r="JM102" s="63"/>
      <c r="JN102" s="63"/>
      <c r="JO102" s="63"/>
      <c r="JP102" s="63"/>
      <c r="JQ102" s="63"/>
      <c r="JR102" s="63"/>
      <c r="JS102" s="63"/>
      <c r="JT102" s="63"/>
      <c r="JU102" s="63"/>
      <c r="JV102" s="63"/>
      <c r="JW102" s="63"/>
      <c r="JX102" s="63"/>
      <c r="JY102" s="63"/>
      <c r="JZ102" s="63"/>
      <c r="KA102" s="63"/>
      <c r="KB102" s="63"/>
      <c r="KC102" s="63"/>
      <c r="KD102" s="63"/>
      <c r="KE102" s="63"/>
      <c r="KF102" s="63"/>
      <c r="KG102" s="63"/>
      <c r="KH102" s="63"/>
      <c r="KI102" s="63"/>
      <c r="KJ102" s="63"/>
      <c r="KK102" s="63"/>
      <c r="KL102" s="63"/>
      <c r="KM102" s="63"/>
      <c r="KN102" s="63"/>
      <c r="KO102" s="63"/>
      <c r="KP102" s="63"/>
      <c r="KQ102" s="63"/>
      <c r="KR102" s="63"/>
      <c r="KS102" s="63"/>
      <c r="KT102" s="63"/>
      <c r="KU102" s="63"/>
      <c r="KV102" s="63"/>
      <c r="KW102" s="63"/>
      <c r="KX102" s="63"/>
      <c r="KY102" s="63"/>
      <c r="KZ102" s="63"/>
      <c r="LA102" s="63"/>
      <c r="LB102" s="63"/>
      <c r="LC102" s="63"/>
      <c r="LD102" s="63"/>
      <c r="LE102" s="63"/>
      <c r="LF102" s="63"/>
      <c r="LG102" s="63"/>
      <c r="LH102" s="63"/>
      <c r="LI102" s="63"/>
      <c r="LJ102" s="63"/>
      <c r="LK102" s="63"/>
      <c r="LL102" s="63"/>
      <c r="LM102" s="63"/>
      <c r="LN102" s="63"/>
      <c r="LO102" s="63"/>
      <c r="LP102" s="63"/>
      <c r="LQ102" s="63"/>
      <c r="LR102" s="63"/>
      <c r="LS102" s="63"/>
      <c r="LT102" s="63"/>
      <c r="LU102" s="63"/>
      <c r="LV102" s="63"/>
      <c r="LW102" s="63"/>
      <c r="LX102" s="63"/>
      <c r="LY102" s="63"/>
      <c r="LZ102" s="63"/>
      <c r="MA102" s="63"/>
      <c r="MB102" s="63"/>
      <c r="MC102" s="63"/>
      <c r="MD102" s="63"/>
      <c r="ME102" s="63"/>
      <c r="MF102" s="63"/>
      <c r="MG102" s="63"/>
      <c r="MH102" s="63"/>
      <c r="MI102" s="63"/>
      <c r="MJ102" s="63"/>
      <c r="MK102" s="63"/>
      <c r="ML102" s="63"/>
      <c r="MM102" s="63"/>
      <c r="MN102" s="63"/>
      <c r="MO102" s="63"/>
      <c r="MP102" s="63"/>
      <c r="MQ102" s="63"/>
      <c r="MR102" s="63"/>
      <c r="MS102" s="63"/>
      <c r="MT102" s="63"/>
      <c r="MU102" s="63"/>
      <c r="MV102" s="63"/>
      <c r="MW102" s="63"/>
      <c r="MX102" s="63"/>
      <c r="MY102" s="63"/>
      <c r="MZ102" s="63"/>
      <c r="NA102" s="63"/>
      <c r="NB102" s="63"/>
      <c r="NC102" s="63"/>
      <c r="ND102" s="63"/>
      <c r="NE102" s="63"/>
      <c r="NF102" s="63"/>
      <c r="NG102" s="63"/>
      <c r="NH102" s="63"/>
      <c r="NI102" s="63"/>
      <c r="NJ102" s="63"/>
    </row>
    <row r="103" spans="1:374" s="64" customFormat="1" ht="45" customHeight="1">
      <c r="A103" s="155" t="s">
        <v>354</v>
      </c>
      <c r="B103" s="110" t="s">
        <v>723</v>
      </c>
      <c r="C103" s="61" t="s">
        <v>25</v>
      </c>
      <c r="D103" s="78" t="s">
        <v>355</v>
      </c>
      <c r="E103" s="77"/>
      <c r="F103" s="61"/>
      <c r="G103" s="61"/>
      <c r="H103" s="105"/>
      <c r="I103" s="106"/>
      <c r="J103" s="61"/>
      <c r="K103" s="62"/>
      <c r="L103" s="62"/>
      <c r="M103" s="61"/>
      <c r="N103" s="61"/>
      <c r="O103" s="61"/>
      <c r="P103" s="61"/>
      <c r="Q103" s="8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c r="IF103" s="63"/>
      <c r="IG103" s="63"/>
      <c r="IH103" s="63"/>
      <c r="II103" s="63"/>
      <c r="IJ103" s="63"/>
      <c r="IK103" s="63"/>
      <c r="IL103" s="63"/>
      <c r="IM103" s="63"/>
      <c r="IN103" s="63"/>
      <c r="IO103" s="63"/>
      <c r="IP103" s="63"/>
      <c r="IQ103" s="63"/>
      <c r="IR103" s="63"/>
      <c r="IS103" s="63"/>
      <c r="IT103" s="63"/>
      <c r="IU103" s="63"/>
      <c r="IV103" s="63"/>
      <c r="IW103" s="63"/>
      <c r="IX103" s="63"/>
      <c r="IY103" s="63"/>
      <c r="IZ103" s="63"/>
      <c r="JA103" s="63"/>
      <c r="JB103" s="63"/>
      <c r="JC103" s="63"/>
      <c r="JD103" s="63"/>
      <c r="JE103" s="63"/>
      <c r="JF103" s="63"/>
      <c r="JG103" s="63"/>
      <c r="JH103" s="63"/>
      <c r="JI103" s="63"/>
      <c r="JJ103" s="63"/>
      <c r="JK103" s="63"/>
      <c r="JL103" s="63"/>
      <c r="JM103" s="63"/>
      <c r="JN103" s="63"/>
      <c r="JO103" s="63"/>
      <c r="JP103" s="63"/>
      <c r="JQ103" s="63"/>
      <c r="JR103" s="63"/>
      <c r="JS103" s="63"/>
      <c r="JT103" s="63"/>
      <c r="JU103" s="63"/>
      <c r="JV103" s="63"/>
      <c r="JW103" s="63"/>
      <c r="JX103" s="63"/>
      <c r="JY103" s="63"/>
      <c r="JZ103" s="63"/>
      <c r="KA103" s="63"/>
      <c r="KB103" s="63"/>
      <c r="KC103" s="63"/>
      <c r="KD103" s="63"/>
      <c r="KE103" s="63"/>
      <c r="KF103" s="63"/>
      <c r="KG103" s="63"/>
      <c r="KH103" s="63"/>
      <c r="KI103" s="63"/>
      <c r="KJ103" s="63"/>
      <c r="KK103" s="63"/>
      <c r="KL103" s="63"/>
      <c r="KM103" s="63"/>
      <c r="KN103" s="63"/>
      <c r="KO103" s="63"/>
      <c r="KP103" s="63"/>
      <c r="KQ103" s="63"/>
      <c r="KR103" s="63"/>
      <c r="KS103" s="63"/>
      <c r="KT103" s="63"/>
      <c r="KU103" s="63"/>
      <c r="KV103" s="63"/>
      <c r="KW103" s="63"/>
      <c r="KX103" s="63"/>
      <c r="KY103" s="63"/>
      <c r="KZ103" s="63"/>
      <c r="LA103" s="63"/>
      <c r="LB103" s="63"/>
      <c r="LC103" s="63"/>
      <c r="LD103" s="63"/>
      <c r="LE103" s="63"/>
      <c r="LF103" s="63"/>
      <c r="LG103" s="63"/>
      <c r="LH103" s="63"/>
      <c r="LI103" s="63"/>
      <c r="LJ103" s="63"/>
      <c r="LK103" s="63"/>
      <c r="LL103" s="63"/>
      <c r="LM103" s="63"/>
      <c r="LN103" s="63"/>
      <c r="LO103" s="63"/>
      <c r="LP103" s="63"/>
      <c r="LQ103" s="63"/>
      <c r="LR103" s="63"/>
      <c r="LS103" s="63"/>
      <c r="LT103" s="63"/>
      <c r="LU103" s="63"/>
      <c r="LV103" s="63"/>
      <c r="LW103" s="63"/>
      <c r="LX103" s="63"/>
      <c r="LY103" s="63"/>
      <c r="LZ103" s="63"/>
      <c r="MA103" s="63"/>
      <c r="MB103" s="63"/>
      <c r="MC103" s="63"/>
      <c r="MD103" s="63"/>
      <c r="ME103" s="63"/>
      <c r="MF103" s="63"/>
      <c r="MG103" s="63"/>
      <c r="MH103" s="63"/>
      <c r="MI103" s="63"/>
      <c r="MJ103" s="63"/>
      <c r="MK103" s="63"/>
      <c r="ML103" s="63"/>
      <c r="MM103" s="63"/>
      <c r="MN103" s="63"/>
      <c r="MO103" s="63"/>
      <c r="MP103" s="63"/>
      <c r="MQ103" s="63"/>
      <c r="MR103" s="63"/>
      <c r="MS103" s="63"/>
      <c r="MT103" s="63"/>
      <c r="MU103" s="63"/>
      <c r="MV103" s="63"/>
      <c r="MW103" s="63"/>
      <c r="MX103" s="63"/>
      <c r="MY103" s="63"/>
      <c r="MZ103" s="63"/>
      <c r="NA103" s="63"/>
      <c r="NB103" s="63"/>
      <c r="NC103" s="63"/>
      <c r="ND103" s="63"/>
      <c r="NE103" s="63"/>
      <c r="NF103" s="63"/>
      <c r="NG103" s="63"/>
      <c r="NH103" s="63"/>
      <c r="NI103" s="63"/>
      <c r="NJ103" s="63"/>
    </row>
    <row r="104" spans="1:374" s="64" customFormat="1" ht="45" customHeight="1">
      <c r="A104" s="155" t="s">
        <v>356</v>
      </c>
      <c r="B104" s="110" t="s">
        <v>724</v>
      </c>
      <c r="C104" s="61" t="s">
        <v>25</v>
      </c>
      <c r="D104" s="78" t="s">
        <v>357</v>
      </c>
      <c r="E104" s="77"/>
      <c r="F104" s="61"/>
      <c r="G104" s="61"/>
      <c r="H104" s="105"/>
      <c r="I104" s="106"/>
      <c r="J104" s="61"/>
      <c r="K104" s="62"/>
      <c r="L104" s="62"/>
      <c r="M104" s="61" t="s">
        <v>17</v>
      </c>
      <c r="N104" s="61" t="s">
        <v>49</v>
      </c>
      <c r="O104" s="61" t="s">
        <v>561</v>
      </c>
      <c r="P104" s="61"/>
      <c r="Q104" s="8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c r="IF104" s="63"/>
      <c r="IG104" s="63"/>
      <c r="IH104" s="63"/>
      <c r="II104" s="63"/>
      <c r="IJ104" s="63"/>
      <c r="IK104" s="63"/>
      <c r="IL104" s="63"/>
      <c r="IM104" s="63"/>
      <c r="IN104" s="63"/>
      <c r="IO104" s="63"/>
      <c r="IP104" s="63"/>
      <c r="IQ104" s="63"/>
      <c r="IR104" s="63"/>
      <c r="IS104" s="63"/>
      <c r="IT104" s="63"/>
      <c r="IU104" s="63"/>
      <c r="IV104" s="63"/>
      <c r="IW104" s="63"/>
      <c r="IX104" s="63"/>
      <c r="IY104" s="63"/>
      <c r="IZ104" s="63"/>
      <c r="JA104" s="63"/>
      <c r="JB104" s="63"/>
      <c r="JC104" s="63"/>
      <c r="JD104" s="63"/>
      <c r="JE104" s="63"/>
      <c r="JF104" s="63"/>
      <c r="JG104" s="63"/>
      <c r="JH104" s="63"/>
      <c r="JI104" s="63"/>
      <c r="JJ104" s="63"/>
      <c r="JK104" s="63"/>
      <c r="JL104" s="63"/>
      <c r="JM104" s="63"/>
      <c r="JN104" s="63"/>
      <c r="JO104" s="63"/>
      <c r="JP104" s="63"/>
      <c r="JQ104" s="63"/>
      <c r="JR104" s="63"/>
      <c r="JS104" s="63"/>
      <c r="JT104" s="63"/>
      <c r="JU104" s="63"/>
      <c r="JV104" s="63"/>
      <c r="JW104" s="63"/>
      <c r="JX104" s="63"/>
      <c r="JY104" s="63"/>
      <c r="JZ104" s="63"/>
      <c r="KA104" s="63"/>
      <c r="KB104" s="63"/>
      <c r="KC104" s="63"/>
      <c r="KD104" s="63"/>
      <c r="KE104" s="63"/>
      <c r="KF104" s="63"/>
      <c r="KG104" s="63"/>
      <c r="KH104" s="63"/>
      <c r="KI104" s="63"/>
      <c r="KJ104" s="63"/>
      <c r="KK104" s="63"/>
      <c r="KL104" s="63"/>
      <c r="KM104" s="63"/>
      <c r="KN104" s="63"/>
      <c r="KO104" s="63"/>
      <c r="KP104" s="63"/>
      <c r="KQ104" s="63"/>
      <c r="KR104" s="63"/>
      <c r="KS104" s="63"/>
      <c r="KT104" s="63"/>
      <c r="KU104" s="63"/>
      <c r="KV104" s="63"/>
      <c r="KW104" s="63"/>
      <c r="KX104" s="63"/>
      <c r="KY104" s="63"/>
      <c r="KZ104" s="63"/>
      <c r="LA104" s="63"/>
      <c r="LB104" s="63"/>
      <c r="LC104" s="63"/>
      <c r="LD104" s="63"/>
      <c r="LE104" s="63"/>
      <c r="LF104" s="63"/>
      <c r="LG104" s="63"/>
      <c r="LH104" s="63"/>
      <c r="LI104" s="63"/>
      <c r="LJ104" s="63"/>
      <c r="LK104" s="63"/>
      <c r="LL104" s="63"/>
      <c r="LM104" s="63"/>
      <c r="LN104" s="63"/>
      <c r="LO104" s="63"/>
      <c r="LP104" s="63"/>
      <c r="LQ104" s="63"/>
      <c r="LR104" s="63"/>
      <c r="LS104" s="63"/>
      <c r="LT104" s="63"/>
      <c r="LU104" s="63"/>
      <c r="LV104" s="63"/>
      <c r="LW104" s="63"/>
      <c r="LX104" s="63"/>
      <c r="LY104" s="63"/>
      <c r="LZ104" s="63"/>
      <c r="MA104" s="63"/>
      <c r="MB104" s="63"/>
      <c r="MC104" s="63"/>
      <c r="MD104" s="63"/>
      <c r="ME104" s="63"/>
      <c r="MF104" s="63"/>
      <c r="MG104" s="63"/>
      <c r="MH104" s="63"/>
      <c r="MI104" s="63"/>
      <c r="MJ104" s="63"/>
      <c r="MK104" s="63"/>
      <c r="ML104" s="63"/>
      <c r="MM104" s="63"/>
      <c r="MN104" s="63"/>
      <c r="MO104" s="63"/>
      <c r="MP104" s="63"/>
      <c r="MQ104" s="63"/>
      <c r="MR104" s="63"/>
      <c r="MS104" s="63"/>
      <c r="MT104" s="63"/>
      <c r="MU104" s="63"/>
      <c r="MV104" s="63"/>
      <c r="MW104" s="63"/>
      <c r="MX104" s="63"/>
      <c r="MY104" s="63"/>
      <c r="MZ104" s="63"/>
      <c r="NA104" s="63"/>
      <c r="NB104" s="63"/>
      <c r="NC104" s="63"/>
      <c r="ND104" s="63"/>
      <c r="NE104" s="63"/>
      <c r="NF104" s="63"/>
      <c r="NG104" s="63"/>
      <c r="NH104" s="63"/>
      <c r="NI104" s="63"/>
      <c r="NJ104" s="63"/>
    </row>
    <row r="105" spans="1:374" s="64" customFormat="1" ht="45" customHeight="1">
      <c r="A105" s="155" t="s">
        <v>358</v>
      </c>
      <c r="B105" s="110" t="s">
        <v>725</v>
      </c>
      <c r="C105" s="61" t="s">
        <v>25</v>
      </c>
      <c r="D105" s="78" t="s">
        <v>359</v>
      </c>
      <c r="E105" s="77"/>
      <c r="F105" s="61"/>
      <c r="G105" s="61"/>
      <c r="H105" s="105"/>
      <c r="I105" s="106"/>
      <c r="J105" s="61"/>
      <c r="K105" s="62"/>
      <c r="L105" s="62"/>
      <c r="M105" s="61" t="s">
        <v>17</v>
      </c>
      <c r="N105" s="61" t="s">
        <v>49</v>
      </c>
      <c r="O105" s="61" t="s">
        <v>561</v>
      </c>
      <c r="P105" s="61"/>
      <c r="Q105" s="8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c r="IF105" s="63"/>
      <c r="IG105" s="63"/>
      <c r="IH105" s="63"/>
      <c r="II105" s="63"/>
      <c r="IJ105" s="63"/>
      <c r="IK105" s="63"/>
      <c r="IL105" s="63"/>
      <c r="IM105" s="63"/>
      <c r="IN105" s="63"/>
      <c r="IO105" s="63"/>
      <c r="IP105" s="63"/>
      <c r="IQ105" s="63"/>
      <c r="IR105" s="63"/>
      <c r="IS105" s="63"/>
      <c r="IT105" s="63"/>
      <c r="IU105" s="63"/>
      <c r="IV105" s="63"/>
      <c r="IW105" s="63"/>
      <c r="IX105" s="63"/>
      <c r="IY105" s="63"/>
      <c r="IZ105" s="63"/>
      <c r="JA105" s="63"/>
      <c r="JB105" s="63"/>
      <c r="JC105" s="63"/>
      <c r="JD105" s="63"/>
      <c r="JE105" s="63"/>
      <c r="JF105" s="63"/>
      <c r="JG105" s="63"/>
      <c r="JH105" s="63"/>
      <c r="JI105" s="63"/>
      <c r="JJ105" s="63"/>
      <c r="JK105" s="63"/>
      <c r="JL105" s="63"/>
      <c r="JM105" s="63"/>
      <c r="JN105" s="63"/>
      <c r="JO105" s="63"/>
      <c r="JP105" s="63"/>
      <c r="JQ105" s="63"/>
      <c r="JR105" s="63"/>
      <c r="JS105" s="63"/>
      <c r="JT105" s="63"/>
      <c r="JU105" s="63"/>
      <c r="JV105" s="63"/>
      <c r="JW105" s="63"/>
      <c r="JX105" s="63"/>
      <c r="JY105" s="63"/>
      <c r="JZ105" s="63"/>
      <c r="KA105" s="63"/>
      <c r="KB105" s="63"/>
      <c r="KC105" s="63"/>
      <c r="KD105" s="63"/>
      <c r="KE105" s="63"/>
      <c r="KF105" s="63"/>
      <c r="KG105" s="63"/>
      <c r="KH105" s="63"/>
      <c r="KI105" s="63"/>
      <c r="KJ105" s="63"/>
      <c r="KK105" s="63"/>
      <c r="KL105" s="63"/>
      <c r="KM105" s="63"/>
      <c r="KN105" s="63"/>
      <c r="KO105" s="63"/>
      <c r="KP105" s="63"/>
      <c r="KQ105" s="63"/>
      <c r="KR105" s="63"/>
      <c r="KS105" s="63"/>
      <c r="KT105" s="63"/>
      <c r="KU105" s="63"/>
      <c r="KV105" s="63"/>
      <c r="KW105" s="63"/>
      <c r="KX105" s="63"/>
      <c r="KY105" s="63"/>
      <c r="KZ105" s="63"/>
      <c r="LA105" s="63"/>
      <c r="LB105" s="63"/>
      <c r="LC105" s="63"/>
      <c r="LD105" s="63"/>
      <c r="LE105" s="63"/>
      <c r="LF105" s="63"/>
      <c r="LG105" s="63"/>
      <c r="LH105" s="63"/>
      <c r="LI105" s="63"/>
      <c r="LJ105" s="63"/>
      <c r="LK105" s="63"/>
      <c r="LL105" s="63"/>
      <c r="LM105" s="63"/>
      <c r="LN105" s="63"/>
      <c r="LO105" s="63"/>
      <c r="LP105" s="63"/>
      <c r="LQ105" s="63"/>
      <c r="LR105" s="63"/>
      <c r="LS105" s="63"/>
      <c r="LT105" s="63"/>
      <c r="LU105" s="63"/>
      <c r="LV105" s="63"/>
      <c r="LW105" s="63"/>
      <c r="LX105" s="63"/>
      <c r="LY105" s="63"/>
      <c r="LZ105" s="63"/>
      <c r="MA105" s="63"/>
      <c r="MB105" s="63"/>
      <c r="MC105" s="63"/>
      <c r="MD105" s="63"/>
      <c r="ME105" s="63"/>
      <c r="MF105" s="63"/>
      <c r="MG105" s="63"/>
      <c r="MH105" s="63"/>
      <c r="MI105" s="63"/>
      <c r="MJ105" s="63"/>
      <c r="MK105" s="63"/>
      <c r="ML105" s="63"/>
      <c r="MM105" s="63"/>
      <c r="MN105" s="63"/>
      <c r="MO105" s="63"/>
      <c r="MP105" s="63"/>
      <c r="MQ105" s="63"/>
      <c r="MR105" s="63"/>
      <c r="MS105" s="63"/>
      <c r="MT105" s="63"/>
      <c r="MU105" s="63"/>
      <c r="MV105" s="63"/>
      <c r="MW105" s="63"/>
      <c r="MX105" s="63"/>
      <c r="MY105" s="63"/>
      <c r="MZ105" s="63"/>
      <c r="NA105" s="63"/>
      <c r="NB105" s="63"/>
      <c r="NC105" s="63"/>
      <c r="ND105" s="63"/>
      <c r="NE105" s="63"/>
      <c r="NF105" s="63"/>
      <c r="NG105" s="63"/>
      <c r="NH105" s="63"/>
      <c r="NI105" s="63"/>
      <c r="NJ105" s="63"/>
    </row>
    <row r="106" spans="1:374" s="64" customFormat="1" ht="45" customHeight="1">
      <c r="A106" s="155" t="s">
        <v>360</v>
      </c>
      <c r="B106" s="110" t="s">
        <v>726</v>
      </c>
      <c r="C106" s="61" t="s">
        <v>25</v>
      </c>
      <c r="D106" s="78" t="s">
        <v>361</v>
      </c>
      <c r="E106" s="77"/>
      <c r="F106" s="61"/>
      <c r="G106" s="61"/>
      <c r="H106" s="105"/>
      <c r="I106" s="106"/>
      <c r="J106" s="61"/>
      <c r="K106" s="62"/>
      <c r="L106" s="62"/>
      <c r="M106" s="61" t="s">
        <v>17</v>
      </c>
      <c r="N106" s="61" t="s">
        <v>49</v>
      </c>
      <c r="O106" s="61" t="s">
        <v>561</v>
      </c>
      <c r="P106" s="61"/>
      <c r="Q106" s="8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c r="IF106" s="63"/>
      <c r="IG106" s="63"/>
      <c r="IH106" s="63"/>
      <c r="II106" s="63"/>
      <c r="IJ106" s="63"/>
      <c r="IK106" s="63"/>
      <c r="IL106" s="63"/>
      <c r="IM106" s="63"/>
      <c r="IN106" s="63"/>
      <c r="IO106" s="63"/>
      <c r="IP106" s="63"/>
      <c r="IQ106" s="63"/>
      <c r="IR106" s="63"/>
      <c r="IS106" s="63"/>
      <c r="IT106" s="63"/>
      <c r="IU106" s="63"/>
      <c r="IV106" s="63"/>
      <c r="IW106" s="63"/>
      <c r="IX106" s="63"/>
      <c r="IY106" s="63"/>
      <c r="IZ106" s="63"/>
      <c r="JA106" s="63"/>
      <c r="JB106" s="63"/>
      <c r="JC106" s="63"/>
      <c r="JD106" s="63"/>
      <c r="JE106" s="63"/>
      <c r="JF106" s="63"/>
      <c r="JG106" s="63"/>
      <c r="JH106" s="63"/>
      <c r="JI106" s="63"/>
      <c r="JJ106" s="63"/>
      <c r="JK106" s="63"/>
      <c r="JL106" s="63"/>
      <c r="JM106" s="63"/>
      <c r="JN106" s="63"/>
      <c r="JO106" s="63"/>
      <c r="JP106" s="63"/>
      <c r="JQ106" s="63"/>
      <c r="JR106" s="63"/>
      <c r="JS106" s="63"/>
      <c r="JT106" s="63"/>
      <c r="JU106" s="63"/>
      <c r="JV106" s="63"/>
      <c r="JW106" s="63"/>
      <c r="JX106" s="63"/>
      <c r="JY106" s="63"/>
      <c r="JZ106" s="63"/>
      <c r="KA106" s="63"/>
      <c r="KB106" s="63"/>
      <c r="KC106" s="63"/>
      <c r="KD106" s="63"/>
      <c r="KE106" s="63"/>
      <c r="KF106" s="63"/>
      <c r="KG106" s="63"/>
      <c r="KH106" s="63"/>
      <c r="KI106" s="63"/>
      <c r="KJ106" s="63"/>
      <c r="KK106" s="63"/>
      <c r="KL106" s="63"/>
      <c r="KM106" s="63"/>
      <c r="KN106" s="63"/>
      <c r="KO106" s="63"/>
      <c r="KP106" s="63"/>
      <c r="KQ106" s="63"/>
      <c r="KR106" s="63"/>
      <c r="KS106" s="63"/>
      <c r="KT106" s="63"/>
      <c r="KU106" s="63"/>
      <c r="KV106" s="63"/>
      <c r="KW106" s="63"/>
      <c r="KX106" s="63"/>
      <c r="KY106" s="63"/>
      <c r="KZ106" s="63"/>
      <c r="LA106" s="63"/>
      <c r="LB106" s="63"/>
      <c r="LC106" s="63"/>
      <c r="LD106" s="63"/>
      <c r="LE106" s="63"/>
      <c r="LF106" s="63"/>
      <c r="LG106" s="63"/>
      <c r="LH106" s="63"/>
      <c r="LI106" s="63"/>
      <c r="LJ106" s="63"/>
      <c r="LK106" s="63"/>
      <c r="LL106" s="63"/>
      <c r="LM106" s="63"/>
      <c r="LN106" s="63"/>
      <c r="LO106" s="63"/>
      <c r="LP106" s="63"/>
      <c r="LQ106" s="63"/>
      <c r="LR106" s="63"/>
      <c r="LS106" s="63"/>
      <c r="LT106" s="63"/>
      <c r="LU106" s="63"/>
      <c r="LV106" s="63"/>
      <c r="LW106" s="63"/>
      <c r="LX106" s="63"/>
      <c r="LY106" s="63"/>
      <c r="LZ106" s="63"/>
      <c r="MA106" s="63"/>
      <c r="MB106" s="63"/>
      <c r="MC106" s="63"/>
      <c r="MD106" s="63"/>
      <c r="ME106" s="63"/>
      <c r="MF106" s="63"/>
      <c r="MG106" s="63"/>
      <c r="MH106" s="63"/>
      <c r="MI106" s="63"/>
      <c r="MJ106" s="63"/>
      <c r="MK106" s="63"/>
      <c r="ML106" s="63"/>
      <c r="MM106" s="63"/>
      <c r="MN106" s="63"/>
      <c r="MO106" s="63"/>
      <c r="MP106" s="63"/>
      <c r="MQ106" s="63"/>
      <c r="MR106" s="63"/>
      <c r="MS106" s="63"/>
      <c r="MT106" s="63"/>
      <c r="MU106" s="63"/>
      <c r="MV106" s="63"/>
      <c r="MW106" s="63"/>
      <c r="MX106" s="63"/>
      <c r="MY106" s="63"/>
      <c r="MZ106" s="63"/>
      <c r="NA106" s="63"/>
      <c r="NB106" s="63"/>
      <c r="NC106" s="63"/>
      <c r="ND106" s="63"/>
      <c r="NE106" s="63"/>
      <c r="NF106" s="63"/>
      <c r="NG106" s="63"/>
      <c r="NH106" s="63"/>
      <c r="NI106" s="63"/>
      <c r="NJ106" s="63"/>
    </row>
    <row r="107" spans="1:374" s="64" customFormat="1" ht="45" customHeight="1">
      <c r="A107" s="155" t="s">
        <v>362</v>
      </c>
      <c r="B107" s="110" t="s">
        <v>727</v>
      </c>
      <c r="C107" s="61" t="s">
        <v>25</v>
      </c>
      <c r="D107" s="78" t="s">
        <v>363</v>
      </c>
      <c r="E107" s="77"/>
      <c r="F107" s="61"/>
      <c r="G107" s="61"/>
      <c r="H107" s="105"/>
      <c r="I107" s="106"/>
      <c r="J107" s="61"/>
      <c r="K107" s="62"/>
      <c r="L107" s="62"/>
      <c r="M107" s="61" t="s">
        <v>17</v>
      </c>
      <c r="N107" s="61" t="s">
        <v>55</v>
      </c>
      <c r="O107" s="61" t="s">
        <v>826</v>
      </c>
      <c r="P107" s="61"/>
      <c r="Q107" s="8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c r="IF107" s="63"/>
      <c r="IG107" s="63"/>
      <c r="IH107" s="63"/>
      <c r="II107" s="63"/>
      <c r="IJ107" s="63"/>
      <c r="IK107" s="63"/>
      <c r="IL107" s="63"/>
      <c r="IM107" s="63"/>
      <c r="IN107" s="63"/>
      <c r="IO107" s="63"/>
      <c r="IP107" s="63"/>
      <c r="IQ107" s="63"/>
      <c r="IR107" s="63"/>
      <c r="IS107" s="63"/>
      <c r="IT107" s="63"/>
      <c r="IU107" s="63"/>
      <c r="IV107" s="63"/>
      <c r="IW107" s="63"/>
      <c r="IX107" s="63"/>
      <c r="IY107" s="63"/>
      <c r="IZ107" s="63"/>
      <c r="JA107" s="63"/>
      <c r="JB107" s="63"/>
      <c r="JC107" s="63"/>
      <c r="JD107" s="63"/>
      <c r="JE107" s="63"/>
      <c r="JF107" s="63"/>
      <c r="JG107" s="63"/>
      <c r="JH107" s="63"/>
      <c r="JI107" s="63"/>
      <c r="JJ107" s="63"/>
      <c r="JK107" s="63"/>
      <c r="JL107" s="63"/>
      <c r="JM107" s="63"/>
      <c r="JN107" s="63"/>
      <c r="JO107" s="63"/>
      <c r="JP107" s="63"/>
      <c r="JQ107" s="63"/>
      <c r="JR107" s="63"/>
      <c r="JS107" s="63"/>
      <c r="JT107" s="63"/>
      <c r="JU107" s="63"/>
      <c r="JV107" s="63"/>
      <c r="JW107" s="63"/>
      <c r="JX107" s="63"/>
      <c r="JY107" s="63"/>
      <c r="JZ107" s="63"/>
      <c r="KA107" s="63"/>
      <c r="KB107" s="63"/>
      <c r="KC107" s="63"/>
      <c r="KD107" s="63"/>
      <c r="KE107" s="63"/>
      <c r="KF107" s="63"/>
      <c r="KG107" s="63"/>
      <c r="KH107" s="63"/>
      <c r="KI107" s="63"/>
      <c r="KJ107" s="63"/>
      <c r="KK107" s="63"/>
      <c r="KL107" s="63"/>
      <c r="KM107" s="63"/>
      <c r="KN107" s="63"/>
      <c r="KO107" s="63"/>
      <c r="KP107" s="63"/>
      <c r="KQ107" s="63"/>
      <c r="KR107" s="63"/>
      <c r="KS107" s="63"/>
      <c r="KT107" s="63"/>
      <c r="KU107" s="63"/>
      <c r="KV107" s="63"/>
      <c r="KW107" s="63"/>
      <c r="KX107" s="63"/>
      <c r="KY107" s="63"/>
      <c r="KZ107" s="63"/>
      <c r="LA107" s="63"/>
      <c r="LB107" s="63"/>
      <c r="LC107" s="63"/>
      <c r="LD107" s="63"/>
      <c r="LE107" s="63"/>
      <c r="LF107" s="63"/>
      <c r="LG107" s="63"/>
      <c r="LH107" s="63"/>
      <c r="LI107" s="63"/>
      <c r="LJ107" s="63"/>
      <c r="LK107" s="63"/>
      <c r="LL107" s="63"/>
      <c r="LM107" s="63"/>
      <c r="LN107" s="63"/>
      <c r="LO107" s="63"/>
      <c r="LP107" s="63"/>
      <c r="LQ107" s="63"/>
      <c r="LR107" s="63"/>
      <c r="LS107" s="63"/>
      <c r="LT107" s="63"/>
      <c r="LU107" s="63"/>
      <c r="LV107" s="63"/>
      <c r="LW107" s="63"/>
      <c r="LX107" s="63"/>
      <c r="LY107" s="63"/>
      <c r="LZ107" s="63"/>
      <c r="MA107" s="63"/>
      <c r="MB107" s="63"/>
      <c r="MC107" s="63"/>
      <c r="MD107" s="63"/>
      <c r="ME107" s="63"/>
      <c r="MF107" s="63"/>
      <c r="MG107" s="63"/>
      <c r="MH107" s="63"/>
      <c r="MI107" s="63"/>
      <c r="MJ107" s="63"/>
      <c r="MK107" s="63"/>
      <c r="ML107" s="63"/>
      <c r="MM107" s="63"/>
      <c r="MN107" s="63"/>
      <c r="MO107" s="63"/>
      <c r="MP107" s="63"/>
      <c r="MQ107" s="63"/>
      <c r="MR107" s="63"/>
      <c r="MS107" s="63"/>
      <c r="MT107" s="63"/>
      <c r="MU107" s="63"/>
      <c r="MV107" s="63"/>
      <c r="MW107" s="63"/>
      <c r="MX107" s="63"/>
      <c r="MY107" s="63"/>
      <c r="MZ107" s="63"/>
      <c r="NA107" s="63"/>
      <c r="NB107" s="63"/>
      <c r="NC107" s="63"/>
      <c r="ND107" s="63"/>
      <c r="NE107" s="63"/>
      <c r="NF107" s="63"/>
      <c r="NG107" s="63"/>
      <c r="NH107" s="63"/>
      <c r="NI107" s="63"/>
      <c r="NJ107" s="63"/>
    </row>
    <row r="108" spans="1:374" s="64" customFormat="1" ht="45" customHeight="1">
      <c r="A108" s="155" t="s">
        <v>364</v>
      </c>
      <c r="B108" s="110" t="s">
        <v>728</v>
      </c>
      <c r="C108" s="61" t="s">
        <v>25</v>
      </c>
      <c r="D108" s="78" t="s">
        <v>366</v>
      </c>
      <c r="E108" s="77"/>
      <c r="F108" s="61"/>
      <c r="G108" s="61"/>
      <c r="H108" s="105"/>
      <c r="I108" s="106"/>
      <c r="J108" s="61"/>
      <c r="K108" s="62"/>
      <c r="L108" s="62"/>
      <c r="M108" s="61"/>
      <c r="N108" s="61"/>
      <c r="O108" s="61"/>
      <c r="P108" s="61"/>
      <c r="Q108" s="8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c r="IF108" s="63"/>
      <c r="IG108" s="63"/>
      <c r="IH108" s="63"/>
      <c r="II108" s="63"/>
      <c r="IJ108" s="63"/>
      <c r="IK108" s="63"/>
      <c r="IL108" s="63"/>
      <c r="IM108" s="63"/>
      <c r="IN108" s="63"/>
      <c r="IO108" s="63"/>
      <c r="IP108" s="63"/>
      <c r="IQ108" s="63"/>
      <c r="IR108" s="63"/>
      <c r="IS108" s="63"/>
      <c r="IT108" s="63"/>
      <c r="IU108" s="63"/>
      <c r="IV108" s="63"/>
      <c r="IW108" s="63"/>
      <c r="IX108" s="63"/>
      <c r="IY108" s="63"/>
      <c r="IZ108" s="63"/>
      <c r="JA108" s="63"/>
      <c r="JB108" s="63"/>
      <c r="JC108" s="63"/>
      <c r="JD108" s="63"/>
      <c r="JE108" s="63"/>
      <c r="JF108" s="63"/>
      <c r="JG108" s="63"/>
      <c r="JH108" s="63"/>
      <c r="JI108" s="63"/>
      <c r="JJ108" s="63"/>
      <c r="JK108" s="63"/>
      <c r="JL108" s="63"/>
      <c r="JM108" s="63"/>
      <c r="JN108" s="63"/>
      <c r="JO108" s="63"/>
      <c r="JP108" s="63"/>
      <c r="JQ108" s="63"/>
      <c r="JR108" s="63"/>
      <c r="JS108" s="63"/>
      <c r="JT108" s="63"/>
      <c r="JU108" s="63"/>
      <c r="JV108" s="63"/>
      <c r="JW108" s="63"/>
      <c r="JX108" s="63"/>
      <c r="JY108" s="63"/>
      <c r="JZ108" s="63"/>
      <c r="KA108" s="63"/>
      <c r="KB108" s="63"/>
      <c r="KC108" s="63"/>
      <c r="KD108" s="63"/>
      <c r="KE108" s="63"/>
      <c r="KF108" s="63"/>
      <c r="KG108" s="63"/>
      <c r="KH108" s="63"/>
      <c r="KI108" s="63"/>
      <c r="KJ108" s="63"/>
      <c r="KK108" s="63"/>
      <c r="KL108" s="63"/>
      <c r="KM108" s="63"/>
      <c r="KN108" s="63"/>
      <c r="KO108" s="63"/>
      <c r="KP108" s="63"/>
      <c r="KQ108" s="63"/>
      <c r="KR108" s="63"/>
      <c r="KS108" s="63"/>
      <c r="KT108" s="63"/>
      <c r="KU108" s="63"/>
      <c r="KV108" s="63"/>
      <c r="KW108" s="63"/>
      <c r="KX108" s="63"/>
      <c r="KY108" s="63"/>
      <c r="KZ108" s="63"/>
      <c r="LA108" s="63"/>
      <c r="LB108" s="63"/>
      <c r="LC108" s="63"/>
      <c r="LD108" s="63"/>
      <c r="LE108" s="63"/>
      <c r="LF108" s="63"/>
      <c r="LG108" s="63"/>
      <c r="LH108" s="63"/>
      <c r="LI108" s="63"/>
      <c r="LJ108" s="63"/>
      <c r="LK108" s="63"/>
      <c r="LL108" s="63"/>
      <c r="LM108" s="63"/>
      <c r="LN108" s="63"/>
      <c r="LO108" s="63"/>
      <c r="LP108" s="63"/>
      <c r="LQ108" s="63"/>
      <c r="LR108" s="63"/>
      <c r="LS108" s="63"/>
      <c r="LT108" s="63"/>
      <c r="LU108" s="63"/>
      <c r="LV108" s="63"/>
      <c r="LW108" s="63"/>
      <c r="LX108" s="63"/>
      <c r="LY108" s="63"/>
      <c r="LZ108" s="63"/>
      <c r="MA108" s="63"/>
      <c r="MB108" s="63"/>
      <c r="MC108" s="63"/>
      <c r="MD108" s="63"/>
      <c r="ME108" s="63"/>
      <c r="MF108" s="63"/>
      <c r="MG108" s="63"/>
      <c r="MH108" s="63"/>
      <c r="MI108" s="63"/>
      <c r="MJ108" s="63"/>
      <c r="MK108" s="63"/>
      <c r="ML108" s="63"/>
      <c r="MM108" s="63"/>
      <c r="MN108" s="63"/>
      <c r="MO108" s="63"/>
      <c r="MP108" s="63"/>
      <c r="MQ108" s="63"/>
      <c r="MR108" s="63"/>
      <c r="MS108" s="63"/>
      <c r="MT108" s="63"/>
      <c r="MU108" s="63"/>
      <c r="MV108" s="63"/>
      <c r="MW108" s="63"/>
      <c r="MX108" s="63"/>
      <c r="MY108" s="63"/>
      <c r="MZ108" s="63"/>
      <c r="NA108" s="63"/>
      <c r="NB108" s="63"/>
      <c r="NC108" s="63"/>
      <c r="ND108" s="63"/>
      <c r="NE108" s="63"/>
      <c r="NF108" s="63"/>
      <c r="NG108" s="63"/>
      <c r="NH108" s="63"/>
      <c r="NI108" s="63"/>
      <c r="NJ108" s="63"/>
    </row>
    <row r="109" spans="1:374" s="64" customFormat="1" ht="45" customHeight="1">
      <c r="A109" s="155" t="s">
        <v>365</v>
      </c>
      <c r="B109" s="110" t="s">
        <v>729</v>
      </c>
      <c r="C109" s="61" t="s">
        <v>25</v>
      </c>
      <c r="D109" s="78" t="s">
        <v>368</v>
      </c>
      <c r="E109" s="77"/>
      <c r="F109" s="61"/>
      <c r="G109" s="61"/>
      <c r="H109" s="105"/>
      <c r="I109" s="106"/>
      <c r="J109" s="61"/>
      <c r="K109" s="62"/>
      <c r="L109" s="62"/>
      <c r="M109" s="61"/>
      <c r="N109" s="61"/>
      <c r="O109" s="61"/>
      <c r="P109" s="61"/>
      <c r="Q109" s="8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c r="IF109" s="63"/>
      <c r="IG109" s="63"/>
      <c r="IH109" s="63"/>
      <c r="II109" s="63"/>
      <c r="IJ109" s="63"/>
      <c r="IK109" s="63"/>
      <c r="IL109" s="63"/>
      <c r="IM109" s="63"/>
      <c r="IN109" s="63"/>
      <c r="IO109" s="63"/>
      <c r="IP109" s="63"/>
      <c r="IQ109" s="63"/>
      <c r="IR109" s="63"/>
      <c r="IS109" s="63"/>
      <c r="IT109" s="63"/>
      <c r="IU109" s="63"/>
      <c r="IV109" s="63"/>
      <c r="IW109" s="63"/>
      <c r="IX109" s="63"/>
      <c r="IY109" s="63"/>
      <c r="IZ109" s="63"/>
      <c r="JA109" s="63"/>
      <c r="JB109" s="63"/>
      <c r="JC109" s="63"/>
      <c r="JD109" s="63"/>
      <c r="JE109" s="63"/>
      <c r="JF109" s="63"/>
      <c r="JG109" s="63"/>
      <c r="JH109" s="63"/>
      <c r="JI109" s="63"/>
      <c r="JJ109" s="63"/>
      <c r="JK109" s="63"/>
      <c r="JL109" s="63"/>
      <c r="JM109" s="63"/>
      <c r="JN109" s="63"/>
      <c r="JO109" s="63"/>
      <c r="JP109" s="63"/>
      <c r="JQ109" s="63"/>
      <c r="JR109" s="63"/>
      <c r="JS109" s="63"/>
      <c r="JT109" s="63"/>
      <c r="JU109" s="63"/>
      <c r="JV109" s="63"/>
      <c r="JW109" s="63"/>
      <c r="JX109" s="63"/>
      <c r="JY109" s="63"/>
      <c r="JZ109" s="63"/>
      <c r="KA109" s="63"/>
      <c r="KB109" s="63"/>
      <c r="KC109" s="63"/>
      <c r="KD109" s="63"/>
      <c r="KE109" s="63"/>
      <c r="KF109" s="63"/>
      <c r="KG109" s="63"/>
      <c r="KH109" s="63"/>
      <c r="KI109" s="63"/>
      <c r="KJ109" s="63"/>
      <c r="KK109" s="63"/>
      <c r="KL109" s="63"/>
      <c r="KM109" s="63"/>
      <c r="KN109" s="63"/>
      <c r="KO109" s="63"/>
      <c r="KP109" s="63"/>
      <c r="KQ109" s="63"/>
      <c r="KR109" s="63"/>
      <c r="KS109" s="63"/>
      <c r="KT109" s="63"/>
      <c r="KU109" s="63"/>
      <c r="KV109" s="63"/>
      <c r="KW109" s="63"/>
      <c r="KX109" s="63"/>
      <c r="KY109" s="63"/>
      <c r="KZ109" s="63"/>
      <c r="LA109" s="63"/>
      <c r="LB109" s="63"/>
      <c r="LC109" s="63"/>
      <c r="LD109" s="63"/>
      <c r="LE109" s="63"/>
      <c r="LF109" s="63"/>
      <c r="LG109" s="63"/>
      <c r="LH109" s="63"/>
      <c r="LI109" s="63"/>
      <c r="LJ109" s="63"/>
      <c r="LK109" s="63"/>
      <c r="LL109" s="63"/>
      <c r="LM109" s="63"/>
      <c r="LN109" s="63"/>
      <c r="LO109" s="63"/>
      <c r="LP109" s="63"/>
      <c r="LQ109" s="63"/>
      <c r="LR109" s="63"/>
      <c r="LS109" s="63"/>
      <c r="LT109" s="63"/>
      <c r="LU109" s="63"/>
      <c r="LV109" s="63"/>
      <c r="LW109" s="63"/>
      <c r="LX109" s="63"/>
      <c r="LY109" s="63"/>
      <c r="LZ109" s="63"/>
      <c r="MA109" s="63"/>
      <c r="MB109" s="63"/>
      <c r="MC109" s="63"/>
      <c r="MD109" s="63"/>
      <c r="ME109" s="63"/>
      <c r="MF109" s="63"/>
      <c r="MG109" s="63"/>
      <c r="MH109" s="63"/>
      <c r="MI109" s="63"/>
      <c r="MJ109" s="63"/>
      <c r="MK109" s="63"/>
      <c r="ML109" s="63"/>
      <c r="MM109" s="63"/>
      <c r="MN109" s="63"/>
      <c r="MO109" s="63"/>
      <c r="MP109" s="63"/>
      <c r="MQ109" s="63"/>
      <c r="MR109" s="63"/>
      <c r="MS109" s="63"/>
      <c r="MT109" s="63"/>
      <c r="MU109" s="63"/>
      <c r="MV109" s="63"/>
      <c r="MW109" s="63"/>
      <c r="MX109" s="63"/>
      <c r="MY109" s="63"/>
      <c r="MZ109" s="63"/>
      <c r="NA109" s="63"/>
      <c r="NB109" s="63"/>
      <c r="NC109" s="63"/>
      <c r="ND109" s="63"/>
      <c r="NE109" s="63"/>
      <c r="NF109" s="63"/>
      <c r="NG109" s="63"/>
      <c r="NH109" s="63"/>
      <c r="NI109" s="63"/>
      <c r="NJ109" s="63"/>
    </row>
    <row r="110" spans="1:374" s="64" customFormat="1" ht="45" customHeight="1">
      <c r="A110" s="155" t="s">
        <v>367</v>
      </c>
      <c r="B110" s="110" t="s">
        <v>730</v>
      </c>
      <c r="C110" s="61" t="s">
        <v>25</v>
      </c>
      <c r="D110" s="78" t="s">
        <v>369</v>
      </c>
      <c r="E110" s="77"/>
      <c r="F110" s="61"/>
      <c r="G110" s="61"/>
      <c r="H110" s="105"/>
      <c r="I110" s="106"/>
      <c r="J110" s="61"/>
      <c r="K110" s="62"/>
      <c r="L110" s="62"/>
      <c r="M110" s="61"/>
      <c r="N110" s="61"/>
      <c r="O110" s="61"/>
      <c r="P110" s="61"/>
      <c r="Q110" s="8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c r="IF110" s="63"/>
      <c r="IG110" s="63"/>
      <c r="IH110" s="63"/>
      <c r="II110" s="63"/>
      <c r="IJ110" s="63"/>
      <c r="IK110" s="63"/>
      <c r="IL110" s="63"/>
      <c r="IM110" s="63"/>
      <c r="IN110" s="63"/>
      <c r="IO110" s="63"/>
      <c r="IP110" s="63"/>
      <c r="IQ110" s="63"/>
      <c r="IR110" s="63"/>
      <c r="IS110" s="63"/>
      <c r="IT110" s="63"/>
      <c r="IU110" s="63"/>
      <c r="IV110" s="63"/>
      <c r="IW110" s="63"/>
      <c r="IX110" s="63"/>
      <c r="IY110" s="63"/>
      <c r="IZ110" s="63"/>
      <c r="JA110" s="63"/>
      <c r="JB110" s="63"/>
      <c r="JC110" s="63"/>
      <c r="JD110" s="63"/>
      <c r="JE110" s="63"/>
      <c r="JF110" s="63"/>
      <c r="JG110" s="63"/>
      <c r="JH110" s="63"/>
      <c r="JI110" s="63"/>
      <c r="JJ110" s="63"/>
      <c r="JK110" s="63"/>
      <c r="JL110" s="63"/>
      <c r="JM110" s="63"/>
      <c r="JN110" s="63"/>
      <c r="JO110" s="63"/>
      <c r="JP110" s="63"/>
      <c r="JQ110" s="63"/>
      <c r="JR110" s="63"/>
      <c r="JS110" s="63"/>
      <c r="JT110" s="63"/>
      <c r="JU110" s="63"/>
      <c r="JV110" s="63"/>
      <c r="JW110" s="63"/>
      <c r="JX110" s="63"/>
      <c r="JY110" s="63"/>
      <c r="JZ110" s="63"/>
      <c r="KA110" s="63"/>
      <c r="KB110" s="63"/>
      <c r="KC110" s="63"/>
      <c r="KD110" s="63"/>
      <c r="KE110" s="63"/>
      <c r="KF110" s="63"/>
      <c r="KG110" s="63"/>
      <c r="KH110" s="63"/>
      <c r="KI110" s="63"/>
      <c r="KJ110" s="63"/>
      <c r="KK110" s="63"/>
      <c r="KL110" s="63"/>
      <c r="KM110" s="63"/>
      <c r="KN110" s="63"/>
      <c r="KO110" s="63"/>
      <c r="KP110" s="63"/>
      <c r="KQ110" s="63"/>
      <c r="KR110" s="63"/>
      <c r="KS110" s="63"/>
      <c r="KT110" s="63"/>
      <c r="KU110" s="63"/>
      <c r="KV110" s="63"/>
      <c r="KW110" s="63"/>
      <c r="KX110" s="63"/>
      <c r="KY110" s="63"/>
      <c r="KZ110" s="63"/>
      <c r="LA110" s="63"/>
      <c r="LB110" s="63"/>
      <c r="LC110" s="63"/>
      <c r="LD110" s="63"/>
      <c r="LE110" s="63"/>
      <c r="LF110" s="63"/>
      <c r="LG110" s="63"/>
      <c r="LH110" s="63"/>
      <c r="LI110" s="63"/>
      <c r="LJ110" s="63"/>
      <c r="LK110" s="63"/>
      <c r="LL110" s="63"/>
      <c r="LM110" s="63"/>
      <c r="LN110" s="63"/>
      <c r="LO110" s="63"/>
      <c r="LP110" s="63"/>
      <c r="LQ110" s="63"/>
      <c r="LR110" s="63"/>
      <c r="LS110" s="63"/>
      <c r="LT110" s="63"/>
      <c r="LU110" s="63"/>
      <c r="LV110" s="63"/>
      <c r="LW110" s="63"/>
      <c r="LX110" s="63"/>
      <c r="LY110" s="63"/>
      <c r="LZ110" s="63"/>
      <c r="MA110" s="63"/>
      <c r="MB110" s="63"/>
      <c r="MC110" s="63"/>
      <c r="MD110" s="63"/>
      <c r="ME110" s="63"/>
      <c r="MF110" s="63"/>
      <c r="MG110" s="63"/>
      <c r="MH110" s="63"/>
      <c r="MI110" s="63"/>
      <c r="MJ110" s="63"/>
      <c r="MK110" s="63"/>
      <c r="ML110" s="63"/>
      <c r="MM110" s="63"/>
      <c r="MN110" s="63"/>
      <c r="MO110" s="63"/>
      <c r="MP110" s="63"/>
      <c r="MQ110" s="63"/>
      <c r="MR110" s="63"/>
      <c r="MS110" s="63"/>
      <c r="MT110" s="63"/>
      <c r="MU110" s="63"/>
      <c r="MV110" s="63"/>
      <c r="MW110" s="63"/>
      <c r="MX110" s="63"/>
      <c r="MY110" s="63"/>
      <c r="MZ110" s="63"/>
      <c r="NA110" s="63"/>
      <c r="NB110" s="63"/>
      <c r="NC110" s="63"/>
      <c r="ND110" s="63"/>
      <c r="NE110" s="63"/>
      <c r="NF110" s="63"/>
      <c r="NG110" s="63"/>
      <c r="NH110" s="63"/>
      <c r="NI110" s="63"/>
      <c r="NJ110" s="63"/>
    </row>
    <row r="111" spans="1:374" s="64" customFormat="1" ht="45" customHeight="1">
      <c r="A111" s="155" t="s">
        <v>370</v>
      </c>
      <c r="B111" s="110" t="s">
        <v>731</v>
      </c>
      <c r="C111" s="61" t="s">
        <v>25</v>
      </c>
      <c r="D111" s="78" t="s">
        <v>373</v>
      </c>
      <c r="E111" s="77"/>
      <c r="F111" s="61"/>
      <c r="G111" s="61"/>
      <c r="H111" s="105"/>
      <c r="I111" s="106"/>
      <c r="J111" s="61"/>
      <c r="K111" s="62"/>
      <c r="L111" s="62"/>
      <c r="M111" s="61"/>
      <c r="N111" s="61"/>
      <c r="O111" s="61"/>
      <c r="P111" s="61"/>
      <c r="Q111" s="8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c r="IF111" s="63"/>
      <c r="IG111" s="63"/>
      <c r="IH111" s="63"/>
      <c r="II111" s="63"/>
      <c r="IJ111" s="63"/>
      <c r="IK111" s="63"/>
      <c r="IL111" s="63"/>
      <c r="IM111" s="63"/>
      <c r="IN111" s="63"/>
      <c r="IO111" s="63"/>
      <c r="IP111" s="63"/>
      <c r="IQ111" s="63"/>
      <c r="IR111" s="63"/>
      <c r="IS111" s="63"/>
      <c r="IT111" s="63"/>
      <c r="IU111" s="63"/>
      <c r="IV111" s="63"/>
      <c r="IW111" s="63"/>
      <c r="IX111" s="63"/>
      <c r="IY111" s="63"/>
      <c r="IZ111" s="63"/>
      <c r="JA111" s="63"/>
      <c r="JB111" s="63"/>
      <c r="JC111" s="63"/>
      <c r="JD111" s="63"/>
      <c r="JE111" s="63"/>
      <c r="JF111" s="63"/>
      <c r="JG111" s="63"/>
      <c r="JH111" s="63"/>
      <c r="JI111" s="63"/>
      <c r="JJ111" s="63"/>
      <c r="JK111" s="63"/>
      <c r="JL111" s="63"/>
      <c r="JM111" s="63"/>
      <c r="JN111" s="63"/>
      <c r="JO111" s="63"/>
      <c r="JP111" s="63"/>
      <c r="JQ111" s="63"/>
      <c r="JR111" s="63"/>
      <c r="JS111" s="63"/>
      <c r="JT111" s="63"/>
      <c r="JU111" s="63"/>
      <c r="JV111" s="63"/>
      <c r="JW111" s="63"/>
      <c r="JX111" s="63"/>
      <c r="JY111" s="63"/>
      <c r="JZ111" s="63"/>
      <c r="KA111" s="63"/>
      <c r="KB111" s="63"/>
      <c r="KC111" s="63"/>
      <c r="KD111" s="63"/>
      <c r="KE111" s="63"/>
      <c r="KF111" s="63"/>
      <c r="KG111" s="63"/>
      <c r="KH111" s="63"/>
      <c r="KI111" s="63"/>
      <c r="KJ111" s="63"/>
      <c r="KK111" s="63"/>
      <c r="KL111" s="63"/>
      <c r="KM111" s="63"/>
      <c r="KN111" s="63"/>
      <c r="KO111" s="63"/>
      <c r="KP111" s="63"/>
      <c r="KQ111" s="63"/>
      <c r="KR111" s="63"/>
      <c r="KS111" s="63"/>
      <c r="KT111" s="63"/>
      <c r="KU111" s="63"/>
      <c r="KV111" s="63"/>
      <c r="KW111" s="63"/>
      <c r="KX111" s="63"/>
      <c r="KY111" s="63"/>
      <c r="KZ111" s="63"/>
      <c r="LA111" s="63"/>
      <c r="LB111" s="63"/>
      <c r="LC111" s="63"/>
      <c r="LD111" s="63"/>
      <c r="LE111" s="63"/>
      <c r="LF111" s="63"/>
      <c r="LG111" s="63"/>
      <c r="LH111" s="63"/>
      <c r="LI111" s="63"/>
      <c r="LJ111" s="63"/>
      <c r="LK111" s="63"/>
      <c r="LL111" s="63"/>
      <c r="LM111" s="63"/>
      <c r="LN111" s="63"/>
      <c r="LO111" s="63"/>
      <c r="LP111" s="63"/>
      <c r="LQ111" s="63"/>
      <c r="LR111" s="63"/>
      <c r="LS111" s="63"/>
      <c r="LT111" s="63"/>
      <c r="LU111" s="63"/>
      <c r="LV111" s="63"/>
      <c r="LW111" s="63"/>
      <c r="LX111" s="63"/>
      <c r="LY111" s="63"/>
      <c r="LZ111" s="63"/>
      <c r="MA111" s="63"/>
      <c r="MB111" s="63"/>
      <c r="MC111" s="63"/>
      <c r="MD111" s="63"/>
      <c r="ME111" s="63"/>
      <c r="MF111" s="63"/>
      <c r="MG111" s="63"/>
      <c r="MH111" s="63"/>
      <c r="MI111" s="63"/>
      <c r="MJ111" s="63"/>
      <c r="MK111" s="63"/>
      <c r="ML111" s="63"/>
      <c r="MM111" s="63"/>
      <c r="MN111" s="63"/>
      <c r="MO111" s="63"/>
      <c r="MP111" s="63"/>
      <c r="MQ111" s="63"/>
      <c r="MR111" s="63"/>
      <c r="MS111" s="63"/>
      <c r="MT111" s="63"/>
      <c r="MU111" s="63"/>
      <c r="MV111" s="63"/>
      <c r="MW111" s="63"/>
      <c r="MX111" s="63"/>
      <c r="MY111" s="63"/>
      <c r="MZ111" s="63"/>
      <c r="NA111" s="63"/>
      <c r="NB111" s="63"/>
      <c r="NC111" s="63"/>
      <c r="ND111" s="63"/>
      <c r="NE111" s="63"/>
      <c r="NF111" s="63"/>
      <c r="NG111" s="63"/>
      <c r="NH111" s="63"/>
      <c r="NI111" s="63"/>
      <c r="NJ111" s="63"/>
    </row>
    <row r="112" spans="1:374" s="64" customFormat="1" ht="45" customHeight="1">
      <c r="A112" s="155" t="s">
        <v>371</v>
      </c>
      <c r="B112" s="110" t="s">
        <v>732</v>
      </c>
      <c r="C112" s="61" t="s">
        <v>25</v>
      </c>
      <c r="D112" s="78" t="s">
        <v>540</v>
      </c>
      <c r="E112" s="77"/>
      <c r="F112" s="61"/>
      <c r="G112" s="61"/>
      <c r="H112" s="105"/>
      <c r="I112" s="106"/>
      <c r="J112" s="61"/>
      <c r="K112" s="62"/>
      <c r="L112" s="62"/>
      <c r="M112" s="61"/>
      <c r="N112" s="61"/>
      <c r="O112" s="61"/>
      <c r="P112" s="61"/>
      <c r="Q112" s="8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c r="IF112" s="63"/>
      <c r="IG112" s="63"/>
      <c r="IH112" s="63"/>
      <c r="II112" s="63"/>
      <c r="IJ112" s="63"/>
      <c r="IK112" s="63"/>
      <c r="IL112" s="63"/>
      <c r="IM112" s="63"/>
      <c r="IN112" s="63"/>
      <c r="IO112" s="63"/>
      <c r="IP112" s="63"/>
      <c r="IQ112" s="63"/>
      <c r="IR112" s="63"/>
      <c r="IS112" s="63"/>
      <c r="IT112" s="63"/>
      <c r="IU112" s="63"/>
      <c r="IV112" s="63"/>
      <c r="IW112" s="63"/>
      <c r="IX112" s="63"/>
      <c r="IY112" s="63"/>
      <c r="IZ112" s="63"/>
      <c r="JA112" s="63"/>
      <c r="JB112" s="63"/>
      <c r="JC112" s="63"/>
      <c r="JD112" s="63"/>
      <c r="JE112" s="63"/>
      <c r="JF112" s="63"/>
      <c r="JG112" s="63"/>
      <c r="JH112" s="63"/>
      <c r="JI112" s="63"/>
      <c r="JJ112" s="63"/>
      <c r="JK112" s="63"/>
      <c r="JL112" s="63"/>
      <c r="JM112" s="63"/>
      <c r="JN112" s="63"/>
      <c r="JO112" s="63"/>
      <c r="JP112" s="63"/>
      <c r="JQ112" s="63"/>
      <c r="JR112" s="63"/>
      <c r="JS112" s="63"/>
      <c r="JT112" s="63"/>
      <c r="JU112" s="63"/>
      <c r="JV112" s="63"/>
      <c r="JW112" s="63"/>
      <c r="JX112" s="63"/>
      <c r="JY112" s="63"/>
      <c r="JZ112" s="63"/>
      <c r="KA112" s="63"/>
      <c r="KB112" s="63"/>
      <c r="KC112" s="63"/>
      <c r="KD112" s="63"/>
      <c r="KE112" s="63"/>
      <c r="KF112" s="63"/>
      <c r="KG112" s="63"/>
      <c r="KH112" s="63"/>
      <c r="KI112" s="63"/>
      <c r="KJ112" s="63"/>
      <c r="KK112" s="63"/>
      <c r="KL112" s="63"/>
      <c r="KM112" s="63"/>
      <c r="KN112" s="63"/>
      <c r="KO112" s="63"/>
      <c r="KP112" s="63"/>
      <c r="KQ112" s="63"/>
      <c r="KR112" s="63"/>
      <c r="KS112" s="63"/>
      <c r="KT112" s="63"/>
      <c r="KU112" s="63"/>
      <c r="KV112" s="63"/>
      <c r="KW112" s="63"/>
      <c r="KX112" s="63"/>
      <c r="KY112" s="63"/>
      <c r="KZ112" s="63"/>
      <c r="LA112" s="63"/>
      <c r="LB112" s="63"/>
      <c r="LC112" s="63"/>
      <c r="LD112" s="63"/>
      <c r="LE112" s="63"/>
      <c r="LF112" s="63"/>
      <c r="LG112" s="63"/>
      <c r="LH112" s="63"/>
      <c r="LI112" s="63"/>
      <c r="LJ112" s="63"/>
      <c r="LK112" s="63"/>
      <c r="LL112" s="63"/>
      <c r="LM112" s="63"/>
      <c r="LN112" s="63"/>
      <c r="LO112" s="63"/>
      <c r="LP112" s="63"/>
      <c r="LQ112" s="63"/>
      <c r="LR112" s="63"/>
      <c r="LS112" s="63"/>
      <c r="LT112" s="63"/>
      <c r="LU112" s="63"/>
      <c r="LV112" s="63"/>
      <c r="LW112" s="63"/>
      <c r="LX112" s="63"/>
      <c r="LY112" s="63"/>
      <c r="LZ112" s="63"/>
      <c r="MA112" s="63"/>
      <c r="MB112" s="63"/>
      <c r="MC112" s="63"/>
      <c r="MD112" s="63"/>
      <c r="ME112" s="63"/>
      <c r="MF112" s="63"/>
      <c r="MG112" s="63"/>
      <c r="MH112" s="63"/>
      <c r="MI112" s="63"/>
      <c r="MJ112" s="63"/>
      <c r="MK112" s="63"/>
      <c r="ML112" s="63"/>
      <c r="MM112" s="63"/>
      <c r="MN112" s="63"/>
      <c r="MO112" s="63"/>
      <c r="MP112" s="63"/>
      <c r="MQ112" s="63"/>
      <c r="MR112" s="63"/>
      <c r="MS112" s="63"/>
      <c r="MT112" s="63"/>
      <c r="MU112" s="63"/>
      <c r="MV112" s="63"/>
      <c r="MW112" s="63"/>
      <c r="MX112" s="63"/>
      <c r="MY112" s="63"/>
      <c r="MZ112" s="63"/>
      <c r="NA112" s="63"/>
      <c r="NB112" s="63"/>
      <c r="NC112" s="63"/>
      <c r="ND112" s="63"/>
      <c r="NE112" s="63"/>
      <c r="NF112" s="63"/>
      <c r="NG112" s="63"/>
      <c r="NH112" s="63"/>
      <c r="NI112" s="63"/>
      <c r="NJ112" s="63"/>
    </row>
    <row r="113" spans="1:374" s="64" customFormat="1" ht="45" customHeight="1">
      <c r="A113" s="155" t="s">
        <v>372</v>
      </c>
      <c r="B113" s="110" t="s">
        <v>733</v>
      </c>
      <c r="C113" s="61" t="s">
        <v>25</v>
      </c>
      <c r="D113" s="78" t="s">
        <v>541</v>
      </c>
      <c r="E113" s="77"/>
      <c r="F113" s="61"/>
      <c r="G113" s="61"/>
      <c r="H113" s="105"/>
      <c r="I113" s="106"/>
      <c r="J113" s="61"/>
      <c r="K113" s="62"/>
      <c r="L113" s="62"/>
      <c r="M113" s="61" t="s">
        <v>17</v>
      </c>
      <c r="N113" s="61" t="s">
        <v>49</v>
      </c>
      <c r="O113" s="61" t="s">
        <v>562</v>
      </c>
      <c r="P113" s="61"/>
      <c r="Q113" s="8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c r="IF113" s="63"/>
      <c r="IG113" s="63"/>
      <c r="IH113" s="63"/>
      <c r="II113" s="63"/>
      <c r="IJ113" s="63"/>
      <c r="IK113" s="63"/>
      <c r="IL113" s="63"/>
      <c r="IM113" s="63"/>
      <c r="IN113" s="63"/>
      <c r="IO113" s="63"/>
      <c r="IP113" s="63"/>
      <c r="IQ113" s="63"/>
      <c r="IR113" s="63"/>
      <c r="IS113" s="63"/>
      <c r="IT113" s="63"/>
      <c r="IU113" s="63"/>
      <c r="IV113" s="63"/>
      <c r="IW113" s="63"/>
      <c r="IX113" s="63"/>
      <c r="IY113" s="63"/>
      <c r="IZ113" s="63"/>
      <c r="JA113" s="63"/>
      <c r="JB113" s="63"/>
      <c r="JC113" s="63"/>
      <c r="JD113" s="63"/>
      <c r="JE113" s="63"/>
      <c r="JF113" s="63"/>
      <c r="JG113" s="63"/>
      <c r="JH113" s="63"/>
      <c r="JI113" s="63"/>
      <c r="JJ113" s="63"/>
      <c r="JK113" s="63"/>
      <c r="JL113" s="63"/>
      <c r="JM113" s="63"/>
      <c r="JN113" s="63"/>
      <c r="JO113" s="63"/>
      <c r="JP113" s="63"/>
      <c r="JQ113" s="63"/>
      <c r="JR113" s="63"/>
      <c r="JS113" s="63"/>
      <c r="JT113" s="63"/>
      <c r="JU113" s="63"/>
      <c r="JV113" s="63"/>
      <c r="JW113" s="63"/>
      <c r="JX113" s="63"/>
      <c r="JY113" s="63"/>
      <c r="JZ113" s="63"/>
      <c r="KA113" s="63"/>
      <c r="KB113" s="63"/>
      <c r="KC113" s="63"/>
      <c r="KD113" s="63"/>
      <c r="KE113" s="63"/>
      <c r="KF113" s="63"/>
      <c r="KG113" s="63"/>
      <c r="KH113" s="63"/>
      <c r="KI113" s="63"/>
      <c r="KJ113" s="63"/>
      <c r="KK113" s="63"/>
      <c r="KL113" s="63"/>
      <c r="KM113" s="63"/>
      <c r="KN113" s="63"/>
      <c r="KO113" s="63"/>
      <c r="KP113" s="63"/>
      <c r="KQ113" s="63"/>
      <c r="KR113" s="63"/>
      <c r="KS113" s="63"/>
      <c r="KT113" s="63"/>
      <c r="KU113" s="63"/>
      <c r="KV113" s="63"/>
      <c r="KW113" s="63"/>
      <c r="KX113" s="63"/>
      <c r="KY113" s="63"/>
      <c r="KZ113" s="63"/>
      <c r="LA113" s="63"/>
      <c r="LB113" s="63"/>
      <c r="LC113" s="63"/>
      <c r="LD113" s="63"/>
      <c r="LE113" s="63"/>
      <c r="LF113" s="63"/>
      <c r="LG113" s="63"/>
      <c r="LH113" s="63"/>
      <c r="LI113" s="63"/>
      <c r="LJ113" s="63"/>
      <c r="LK113" s="63"/>
      <c r="LL113" s="63"/>
      <c r="LM113" s="63"/>
      <c r="LN113" s="63"/>
      <c r="LO113" s="63"/>
      <c r="LP113" s="63"/>
      <c r="LQ113" s="63"/>
      <c r="LR113" s="63"/>
      <c r="LS113" s="63"/>
      <c r="LT113" s="63"/>
      <c r="LU113" s="63"/>
      <c r="LV113" s="63"/>
      <c r="LW113" s="63"/>
      <c r="LX113" s="63"/>
      <c r="LY113" s="63"/>
      <c r="LZ113" s="63"/>
      <c r="MA113" s="63"/>
      <c r="MB113" s="63"/>
      <c r="MC113" s="63"/>
      <c r="MD113" s="63"/>
      <c r="ME113" s="63"/>
      <c r="MF113" s="63"/>
      <c r="MG113" s="63"/>
      <c r="MH113" s="63"/>
      <c r="MI113" s="63"/>
      <c r="MJ113" s="63"/>
      <c r="MK113" s="63"/>
      <c r="ML113" s="63"/>
      <c r="MM113" s="63"/>
      <c r="MN113" s="63"/>
      <c r="MO113" s="63"/>
      <c r="MP113" s="63"/>
      <c r="MQ113" s="63"/>
      <c r="MR113" s="63"/>
      <c r="MS113" s="63"/>
      <c r="MT113" s="63"/>
      <c r="MU113" s="63"/>
      <c r="MV113" s="63"/>
      <c r="MW113" s="63"/>
      <c r="MX113" s="63"/>
      <c r="MY113" s="63"/>
      <c r="MZ113" s="63"/>
      <c r="NA113" s="63"/>
      <c r="NB113" s="63"/>
      <c r="NC113" s="63"/>
      <c r="ND113" s="63"/>
      <c r="NE113" s="63"/>
      <c r="NF113" s="63"/>
      <c r="NG113" s="63"/>
      <c r="NH113" s="63"/>
      <c r="NI113" s="63"/>
      <c r="NJ113" s="63"/>
    </row>
    <row r="114" spans="1:374" s="64" customFormat="1" ht="45" customHeight="1">
      <c r="A114" s="155" t="s">
        <v>374</v>
      </c>
      <c r="B114" s="110" t="s">
        <v>734</v>
      </c>
      <c r="C114" s="61" t="s">
        <v>25</v>
      </c>
      <c r="D114" s="78" t="s">
        <v>582</v>
      </c>
      <c r="E114" s="77"/>
      <c r="F114" s="61"/>
      <c r="G114" s="61"/>
      <c r="H114" s="105"/>
      <c r="I114" s="106"/>
      <c r="J114" s="61"/>
      <c r="K114" s="62"/>
      <c r="L114" s="62"/>
      <c r="M114" s="61"/>
      <c r="N114" s="61"/>
      <c r="O114" s="61"/>
      <c r="P114" s="61"/>
      <c r="Q114" s="8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c r="IF114" s="63"/>
      <c r="IG114" s="63"/>
      <c r="IH114" s="63"/>
      <c r="II114" s="63"/>
      <c r="IJ114" s="63"/>
      <c r="IK114" s="63"/>
      <c r="IL114" s="63"/>
      <c r="IM114" s="63"/>
      <c r="IN114" s="63"/>
      <c r="IO114" s="63"/>
      <c r="IP114" s="63"/>
      <c r="IQ114" s="63"/>
      <c r="IR114" s="63"/>
      <c r="IS114" s="63"/>
      <c r="IT114" s="63"/>
      <c r="IU114" s="63"/>
      <c r="IV114" s="63"/>
      <c r="IW114" s="63"/>
      <c r="IX114" s="63"/>
      <c r="IY114" s="63"/>
      <c r="IZ114" s="63"/>
      <c r="JA114" s="63"/>
      <c r="JB114" s="63"/>
      <c r="JC114" s="63"/>
      <c r="JD114" s="63"/>
      <c r="JE114" s="63"/>
      <c r="JF114" s="63"/>
      <c r="JG114" s="63"/>
      <c r="JH114" s="63"/>
      <c r="JI114" s="63"/>
      <c r="JJ114" s="63"/>
      <c r="JK114" s="63"/>
      <c r="JL114" s="63"/>
      <c r="JM114" s="63"/>
      <c r="JN114" s="63"/>
      <c r="JO114" s="63"/>
      <c r="JP114" s="63"/>
      <c r="JQ114" s="63"/>
      <c r="JR114" s="63"/>
      <c r="JS114" s="63"/>
      <c r="JT114" s="63"/>
      <c r="JU114" s="63"/>
      <c r="JV114" s="63"/>
      <c r="JW114" s="63"/>
      <c r="JX114" s="63"/>
      <c r="JY114" s="63"/>
      <c r="JZ114" s="63"/>
      <c r="KA114" s="63"/>
      <c r="KB114" s="63"/>
      <c r="KC114" s="63"/>
      <c r="KD114" s="63"/>
      <c r="KE114" s="63"/>
      <c r="KF114" s="63"/>
      <c r="KG114" s="63"/>
      <c r="KH114" s="63"/>
      <c r="KI114" s="63"/>
      <c r="KJ114" s="63"/>
      <c r="KK114" s="63"/>
      <c r="KL114" s="63"/>
      <c r="KM114" s="63"/>
      <c r="KN114" s="63"/>
      <c r="KO114" s="63"/>
      <c r="KP114" s="63"/>
      <c r="KQ114" s="63"/>
      <c r="KR114" s="63"/>
      <c r="KS114" s="63"/>
      <c r="KT114" s="63"/>
      <c r="KU114" s="63"/>
      <c r="KV114" s="63"/>
      <c r="KW114" s="63"/>
      <c r="KX114" s="63"/>
      <c r="KY114" s="63"/>
      <c r="KZ114" s="63"/>
      <c r="LA114" s="63"/>
      <c r="LB114" s="63"/>
      <c r="LC114" s="63"/>
      <c r="LD114" s="63"/>
      <c r="LE114" s="63"/>
      <c r="LF114" s="63"/>
      <c r="LG114" s="63"/>
      <c r="LH114" s="63"/>
      <c r="LI114" s="63"/>
      <c r="LJ114" s="63"/>
      <c r="LK114" s="63"/>
      <c r="LL114" s="63"/>
      <c r="LM114" s="63"/>
      <c r="LN114" s="63"/>
      <c r="LO114" s="63"/>
      <c r="LP114" s="63"/>
      <c r="LQ114" s="63"/>
      <c r="LR114" s="63"/>
      <c r="LS114" s="63"/>
      <c r="LT114" s="63"/>
      <c r="LU114" s="63"/>
      <c r="LV114" s="63"/>
      <c r="LW114" s="63"/>
      <c r="LX114" s="63"/>
      <c r="LY114" s="63"/>
      <c r="LZ114" s="63"/>
      <c r="MA114" s="63"/>
      <c r="MB114" s="63"/>
      <c r="MC114" s="63"/>
      <c r="MD114" s="63"/>
      <c r="ME114" s="63"/>
      <c r="MF114" s="63"/>
      <c r="MG114" s="63"/>
      <c r="MH114" s="63"/>
      <c r="MI114" s="63"/>
      <c r="MJ114" s="63"/>
      <c r="MK114" s="63"/>
      <c r="ML114" s="63"/>
      <c r="MM114" s="63"/>
      <c r="MN114" s="63"/>
      <c r="MO114" s="63"/>
      <c r="MP114" s="63"/>
      <c r="MQ114" s="63"/>
      <c r="MR114" s="63"/>
      <c r="MS114" s="63"/>
      <c r="MT114" s="63"/>
      <c r="MU114" s="63"/>
      <c r="MV114" s="63"/>
      <c r="MW114" s="63"/>
      <c r="MX114" s="63"/>
      <c r="MY114" s="63"/>
      <c r="MZ114" s="63"/>
      <c r="NA114" s="63"/>
      <c r="NB114" s="63"/>
      <c r="NC114" s="63"/>
      <c r="ND114" s="63"/>
      <c r="NE114" s="63"/>
      <c r="NF114" s="63"/>
      <c r="NG114" s="63"/>
      <c r="NH114" s="63"/>
      <c r="NI114" s="63"/>
      <c r="NJ114" s="63"/>
    </row>
    <row r="115" spans="1:374" s="64" customFormat="1" ht="62.4" customHeight="1">
      <c r="A115" s="155" t="s">
        <v>375</v>
      </c>
      <c r="B115" s="110" t="s">
        <v>735</v>
      </c>
      <c r="C115" s="61" t="s">
        <v>25</v>
      </c>
      <c r="D115" s="78" t="s">
        <v>377</v>
      </c>
      <c r="E115" s="77"/>
      <c r="F115" s="61"/>
      <c r="G115" s="61"/>
      <c r="H115" s="105"/>
      <c r="I115" s="106"/>
      <c r="J115" s="61"/>
      <c r="K115" s="62"/>
      <c r="L115" s="62"/>
      <c r="M115" s="61" t="s">
        <v>17</v>
      </c>
      <c r="N115" s="61" t="s">
        <v>49</v>
      </c>
      <c r="O115" s="61" t="s">
        <v>562</v>
      </c>
      <c r="P115" s="61"/>
      <c r="Q115" s="8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c r="IF115" s="63"/>
      <c r="IG115" s="63"/>
      <c r="IH115" s="63"/>
      <c r="II115" s="63"/>
      <c r="IJ115" s="63"/>
      <c r="IK115" s="63"/>
      <c r="IL115" s="63"/>
      <c r="IM115" s="63"/>
      <c r="IN115" s="63"/>
      <c r="IO115" s="63"/>
      <c r="IP115" s="63"/>
      <c r="IQ115" s="63"/>
      <c r="IR115" s="63"/>
      <c r="IS115" s="63"/>
      <c r="IT115" s="63"/>
      <c r="IU115" s="63"/>
      <c r="IV115" s="63"/>
      <c r="IW115" s="63"/>
      <c r="IX115" s="63"/>
      <c r="IY115" s="63"/>
      <c r="IZ115" s="63"/>
      <c r="JA115" s="63"/>
      <c r="JB115" s="63"/>
      <c r="JC115" s="63"/>
      <c r="JD115" s="63"/>
      <c r="JE115" s="63"/>
      <c r="JF115" s="63"/>
      <c r="JG115" s="63"/>
      <c r="JH115" s="63"/>
      <c r="JI115" s="63"/>
      <c r="JJ115" s="63"/>
      <c r="JK115" s="63"/>
      <c r="JL115" s="63"/>
      <c r="JM115" s="63"/>
      <c r="JN115" s="63"/>
      <c r="JO115" s="63"/>
      <c r="JP115" s="63"/>
      <c r="JQ115" s="63"/>
      <c r="JR115" s="63"/>
      <c r="JS115" s="63"/>
      <c r="JT115" s="63"/>
      <c r="JU115" s="63"/>
      <c r="JV115" s="63"/>
      <c r="JW115" s="63"/>
      <c r="JX115" s="63"/>
      <c r="JY115" s="63"/>
      <c r="JZ115" s="63"/>
      <c r="KA115" s="63"/>
      <c r="KB115" s="63"/>
      <c r="KC115" s="63"/>
      <c r="KD115" s="63"/>
      <c r="KE115" s="63"/>
      <c r="KF115" s="63"/>
      <c r="KG115" s="63"/>
      <c r="KH115" s="63"/>
      <c r="KI115" s="63"/>
      <c r="KJ115" s="63"/>
      <c r="KK115" s="63"/>
      <c r="KL115" s="63"/>
      <c r="KM115" s="63"/>
      <c r="KN115" s="63"/>
      <c r="KO115" s="63"/>
      <c r="KP115" s="63"/>
      <c r="KQ115" s="63"/>
      <c r="KR115" s="63"/>
      <c r="KS115" s="63"/>
      <c r="KT115" s="63"/>
      <c r="KU115" s="63"/>
      <c r="KV115" s="63"/>
      <c r="KW115" s="63"/>
      <c r="KX115" s="63"/>
      <c r="KY115" s="63"/>
      <c r="KZ115" s="63"/>
      <c r="LA115" s="63"/>
      <c r="LB115" s="63"/>
      <c r="LC115" s="63"/>
      <c r="LD115" s="63"/>
      <c r="LE115" s="63"/>
      <c r="LF115" s="63"/>
      <c r="LG115" s="63"/>
      <c r="LH115" s="63"/>
      <c r="LI115" s="63"/>
      <c r="LJ115" s="63"/>
      <c r="LK115" s="63"/>
      <c r="LL115" s="63"/>
      <c r="LM115" s="63"/>
      <c r="LN115" s="63"/>
      <c r="LO115" s="63"/>
      <c r="LP115" s="63"/>
      <c r="LQ115" s="63"/>
      <c r="LR115" s="63"/>
      <c r="LS115" s="63"/>
      <c r="LT115" s="63"/>
      <c r="LU115" s="63"/>
      <c r="LV115" s="63"/>
      <c r="LW115" s="63"/>
      <c r="LX115" s="63"/>
      <c r="LY115" s="63"/>
      <c r="LZ115" s="63"/>
      <c r="MA115" s="63"/>
      <c r="MB115" s="63"/>
      <c r="MC115" s="63"/>
      <c r="MD115" s="63"/>
      <c r="ME115" s="63"/>
      <c r="MF115" s="63"/>
      <c r="MG115" s="63"/>
      <c r="MH115" s="63"/>
      <c r="MI115" s="63"/>
      <c r="MJ115" s="63"/>
      <c r="MK115" s="63"/>
      <c r="ML115" s="63"/>
      <c r="MM115" s="63"/>
      <c r="MN115" s="63"/>
      <c r="MO115" s="63"/>
      <c r="MP115" s="63"/>
      <c r="MQ115" s="63"/>
      <c r="MR115" s="63"/>
      <c r="MS115" s="63"/>
      <c r="MT115" s="63"/>
      <c r="MU115" s="63"/>
      <c r="MV115" s="63"/>
      <c r="MW115" s="63"/>
      <c r="MX115" s="63"/>
      <c r="MY115" s="63"/>
      <c r="MZ115" s="63"/>
      <c r="NA115" s="63"/>
      <c r="NB115" s="63"/>
      <c r="NC115" s="63"/>
      <c r="ND115" s="63"/>
      <c r="NE115" s="63"/>
      <c r="NF115" s="63"/>
      <c r="NG115" s="63"/>
      <c r="NH115" s="63"/>
      <c r="NI115" s="63"/>
      <c r="NJ115" s="63"/>
    </row>
    <row r="116" spans="1:374" s="64" customFormat="1" ht="45" customHeight="1">
      <c r="A116" s="155" t="s">
        <v>376</v>
      </c>
      <c r="B116" s="110" t="s">
        <v>736</v>
      </c>
      <c r="C116" s="61" t="s">
        <v>25</v>
      </c>
      <c r="D116" s="78" t="s">
        <v>378</v>
      </c>
      <c r="E116" s="77"/>
      <c r="F116" s="61"/>
      <c r="G116" s="61"/>
      <c r="H116" s="105"/>
      <c r="I116" s="106"/>
      <c r="J116" s="61"/>
      <c r="K116" s="62"/>
      <c r="L116" s="62"/>
      <c r="M116" s="61"/>
      <c r="N116" s="61"/>
      <c r="O116" s="61"/>
      <c r="P116" s="61"/>
      <c r="Q116" s="8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c r="IF116" s="63"/>
      <c r="IG116" s="63"/>
      <c r="IH116" s="63"/>
      <c r="II116" s="63"/>
      <c r="IJ116" s="63"/>
      <c r="IK116" s="63"/>
      <c r="IL116" s="63"/>
      <c r="IM116" s="63"/>
      <c r="IN116" s="63"/>
      <c r="IO116" s="63"/>
      <c r="IP116" s="63"/>
      <c r="IQ116" s="63"/>
      <c r="IR116" s="63"/>
      <c r="IS116" s="63"/>
      <c r="IT116" s="63"/>
      <c r="IU116" s="63"/>
      <c r="IV116" s="63"/>
      <c r="IW116" s="63"/>
      <c r="IX116" s="63"/>
      <c r="IY116" s="63"/>
      <c r="IZ116" s="63"/>
      <c r="JA116" s="63"/>
      <c r="JB116" s="63"/>
      <c r="JC116" s="63"/>
      <c r="JD116" s="63"/>
      <c r="JE116" s="63"/>
      <c r="JF116" s="63"/>
      <c r="JG116" s="63"/>
      <c r="JH116" s="63"/>
      <c r="JI116" s="63"/>
      <c r="JJ116" s="63"/>
      <c r="JK116" s="63"/>
      <c r="JL116" s="63"/>
      <c r="JM116" s="63"/>
      <c r="JN116" s="63"/>
      <c r="JO116" s="63"/>
      <c r="JP116" s="63"/>
      <c r="JQ116" s="63"/>
      <c r="JR116" s="63"/>
      <c r="JS116" s="63"/>
      <c r="JT116" s="63"/>
      <c r="JU116" s="63"/>
      <c r="JV116" s="63"/>
      <c r="JW116" s="63"/>
      <c r="JX116" s="63"/>
      <c r="JY116" s="63"/>
      <c r="JZ116" s="63"/>
      <c r="KA116" s="63"/>
      <c r="KB116" s="63"/>
      <c r="KC116" s="63"/>
      <c r="KD116" s="63"/>
      <c r="KE116" s="63"/>
      <c r="KF116" s="63"/>
      <c r="KG116" s="63"/>
      <c r="KH116" s="63"/>
      <c r="KI116" s="63"/>
      <c r="KJ116" s="63"/>
      <c r="KK116" s="63"/>
      <c r="KL116" s="63"/>
      <c r="KM116" s="63"/>
      <c r="KN116" s="63"/>
      <c r="KO116" s="63"/>
      <c r="KP116" s="63"/>
      <c r="KQ116" s="63"/>
      <c r="KR116" s="63"/>
      <c r="KS116" s="63"/>
      <c r="KT116" s="63"/>
      <c r="KU116" s="63"/>
      <c r="KV116" s="63"/>
      <c r="KW116" s="63"/>
      <c r="KX116" s="63"/>
      <c r="KY116" s="63"/>
      <c r="KZ116" s="63"/>
      <c r="LA116" s="63"/>
      <c r="LB116" s="63"/>
      <c r="LC116" s="63"/>
      <c r="LD116" s="63"/>
      <c r="LE116" s="63"/>
      <c r="LF116" s="63"/>
      <c r="LG116" s="63"/>
      <c r="LH116" s="63"/>
      <c r="LI116" s="63"/>
      <c r="LJ116" s="63"/>
      <c r="LK116" s="63"/>
      <c r="LL116" s="63"/>
      <c r="LM116" s="63"/>
      <c r="LN116" s="63"/>
      <c r="LO116" s="63"/>
      <c r="LP116" s="63"/>
      <c r="LQ116" s="63"/>
      <c r="LR116" s="63"/>
      <c r="LS116" s="63"/>
      <c r="LT116" s="63"/>
      <c r="LU116" s="63"/>
      <c r="LV116" s="63"/>
      <c r="LW116" s="63"/>
      <c r="LX116" s="63"/>
      <c r="LY116" s="63"/>
      <c r="LZ116" s="63"/>
      <c r="MA116" s="63"/>
      <c r="MB116" s="63"/>
      <c r="MC116" s="63"/>
      <c r="MD116" s="63"/>
      <c r="ME116" s="63"/>
      <c r="MF116" s="63"/>
      <c r="MG116" s="63"/>
      <c r="MH116" s="63"/>
      <c r="MI116" s="63"/>
      <c r="MJ116" s="63"/>
      <c r="MK116" s="63"/>
      <c r="ML116" s="63"/>
      <c r="MM116" s="63"/>
      <c r="MN116" s="63"/>
      <c r="MO116" s="63"/>
      <c r="MP116" s="63"/>
      <c r="MQ116" s="63"/>
      <c r="MR116" s="63"/>
      <c r="MS116" s="63"/>
      <c r="MT116" s="63"/>
      <c r="MU116" s="63"/>
      <c r="MV116" s="63"/>
      <c r="MW116" s="63"/>
      <c r="MX116" s="63"/>
      <c r="MY116" s="63"/>
      <c r="MZ116" s="63"/>
      <c r="NA116" s="63"/>
      <c r="NB116" s="63"/>
      <c r="NC116" s="63"/>
      <c r="ND116" s="63"/>
      <c r="NE116" s="63"/>
      <c r="NF116" s="63"/>
      <c r="NG116" s="63"/>
      <c r="NH116" s="63"/>
      <c r="NI116" s="63"/>
      <c r="NJ116" s="63"/>
    </row>
    <row r="117" spans="1:374" s="64" customFormat="1" ht="45" customHeight="1">
      <c r="A117" s="155"/>
      <c r="B117" s="110" t="s">
        <v>814</v>
      </c>
      <c r="C117" s="61" t="s">
        <v>25</v>
      </c>
      <c r="D117" s="87" t="s">
        <v>815</v>
      </c>
      <c r="E117" s="77"/>
      <c r="F117" s="61"/>
      <c r="G117" s="61"/>
      <c r="H117" s="105"/>
      <c r="I117" s="79"/>
      <c r="J117" s="61"/>
      <c r="K117" s="62"/>
      <c r="L117" s="62"/>
      <c r="M117" s="61"/>
      <c r="N117" s="61"/>
      <c r="O117" s="61"/>
      <c r="P117" s="61"/>
      <c r="Q117" s="8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c r="IF117" s="63"/>
      <c r="IG117" s="63"/>
      <c r="IH117" s="63"/>
      <c r="II117" s="63"/>
      <c r="IJ117" s="63"/>
      <c r="IK117" s="63"/>
      <c r="IL117" s="63"/>
      <c r="IM117" s="63"/>
      <c r="IN117" s="63"/>
      <c r="IO117" s="63"/>
      <c r="IP117" s="63"/>
      <c r="IQ117" s="63"/>
      <c r="IR117" s="63"/>
      <c r="IS117" s="63"/>
      <c r="IT117" s="63"/>
      <c r="IU117" s="63"/>
      <c r="IV117" s="63"/>
      <c r="IW117" s="63"/>
      <c r="IX117" s="63"/>
      <c r="IY117" s="63"/>
      <c r="IZ117" s="63"/>
      <c r="JA117" s="63"/>
      <c r="JB117" s="63"/>
      <c r="JC117" s="63"/>
      <c r="JD117" s="63"/>
      <c r="JE117" s="63"/>
      <c r="JF117" s="63"/>
      <c r="JG117" s="63"/>
      <c r="JH117" s="63"/>
      <c r="JI117" s="63"/>
      <c r="JJ117" s="63"/>
      <c r="JK117" s="63"/>
      <c r="JL117" s="63"/>
      <c r="JM117" s="63"/>
      <c r="JN117" s="63"/>
      <c r="JO117" s="63"/>
      <c r="JP117" s="63"/>
      <c r="JQ117" s="63"/>
      <c r="JR117" s="63"/>
      <c r="JS117" s="63"/>
      <c r="JT117" s="63"/>
      <c r="JU117" s="63"/>
      <c r="JV117" s="63"/>
      <c r="JW117" s="63"/>
      <c r="JX117" s="63"/>
      <c r="JY117" s="63"/>
      <c r="JZ117" s="63"/>
      <c r="KA117" s="63"/>
      <c r="KB117" s="63"/>
      <c r="KC117" s="63"/>
      <c r="KD117" s="63"/>
      <c r="KE117" s="63"/>
      <c r="KF117" s="63"/>
      <c r="KG117" s="63"/>
      <c r="KH117" s="63"/>
      <c r="KI117" s="63"/>
      <c r="KJ117" s="63"/>
      <c r="KK117" s="63"/>
      <c r="KL117" s="63"/>
      <c r="KM117" s="63"/>
      <c r="KN117" s="63"/>
      <c r="KO117" s="63"/>
      <c r="KP117" s="63"/>
      <c r="KQ117" s="63"/>
      <c r="KR117" s="63"/>
      <c r="KS117" s="63"/>
      <c r="KT117" s="63"/>
      <c r="KU117" s="63"/>
      <c r="KV117" s="63"/>
      <c r="KW117" s="63"/>
      <c r="KX117" s="63"/>
      <c r="KY117" s="63"/>
      <c r="KZ117" s="63"/>
      <c r="LA117" s="63"/>
      <c r="LB117" s="63"/>
      <c r="LC117" s="63"/>
      <c r="LD117" s="63"/>
      <c r="LE117" s="63"/>
      <c r="LF117" s="63"/>
      <c r="LG117" s="63"/>
      <c r="LH117" s="63"/>
      <c r="LI117" s="63"/>
      <c r="LJ117" s="63"/>
      <c r="LK117" s="63"/>
      <c r="LL117" s="63"/>
      <c r="LM117" s="63"/>
      <c r="LN117" s="63"/>
      <c r="LO117" s="63"/>
      <c r="LP117" s="63"/>
      <c r="LQ117" s="63"/>
      <c r="LR117" s="63"/>
      <c r="LS117" s="63"/>
      <c r="LT117" s="63"/>
      <c r="LU117" s="63"/>
      <c r="LV117" s="63"/>
      <c r="LW117" s="63"/>
      <c r="LX117" s="63"/>
      <c r="LY117" s="63"/>
      <c r="LZ117" s="63"/>
      <c r="MA117" s="63"/>
      <c r="MB117" s="63"/>
      <c r="MC117" s="63"/>
      <c r="MD117" s="63"/>
      <c r="ME117" s="63"/>
      <c r="MF117" s="63"/>
      <c r="MG117" s="63"/>
      <c r="MH117" s="63"/>
      <c r="MI117" s="63"/>
      <c r="MJ117" s="63"/>
      <c r="MK117" s="63"/>
      <c r="ML117" s="63"/>
      <c r="MM117" s="63"/>
      <c r="MN117" s="63"/>
      <c r="MO117" s="63"/>
      <c r="MP117" s="63"/>
      <c r="MQ117" s="63"/>
      <c r="MR117" s="63"/>
      <c r="MS117" s="63"/>
      <c r="MT117" s="63"/>
      <c r="MU117" s="63"/>
      <c r="MV117" s="63"/>
      <c r="MW117" s="63"/>
      <c r="MX117" s="63"/>
      <c r="MY117" s="63"/>
      <c r="MZ117" s="63"/>
      <c r="NA117" s="63"/>
      <c r="NB117" s="63"/>
      <c r="NC117" s="63"/>
      <c r="ND117" s="63"/>
      <c r="NE117" s="63"/>
      <c r="NF117" s="63"/>
      <c r="NG117" s="63"/>
      <c r="NH117" s="63"/>
      <c r="NI117" s="63"/>
      <c r="NJ117" s="63"/>
    </row>
    <row r="118" spans="1:374" s="64" customFormat="1" ht="45" customHeight="1">
      <c r="A118" s="155"/>
      <c r="B118" s="110" t="s">
        <v>816</v>
      </c>
      <c r="C118" s="61" t="s">
        <v>25</v>
      </c>
      <c r="D118" s="78" t="s">
        <v>817</v>
      </c>
      <c r="E118" s="77"/>
      <c r="F118" s="61"/>
      <c r="G118" s="61"/>
      <c r="H118" s="105"/>
      <c r="I118" s="106"/>
      <c r="J118" s="61"/>
      <c r="K118" s="62"/>
      <c r="L118" s="62">
        <v>46142</v>
      </c>
      <c r="M118" s="61" t="s">
        <v>17</v>
      </c>
      <c r="N118" s="61" t="s">
        <v>49</v>
      </c>
      <c r="O118" s="27" t="s">
        <v>561</v>
      </c>
      <c r="P118" s="61"/>
      <c r="Q118" s="8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c r="IF118" s="63"/>
      <c r="IG118" s="63"/>
      <c r="IH118" s="63"/>
      <c r="II118" s="63"/>
      <c r="IJ118" s="63"/>
      <c r="IK118" s="63"/>
      <c r="IL118" s="63"/>
      <c r="IM118" s="63"/>
      <c r="IN118" s="63"/>
      <c r="IO118" s="63"/>
      <c r="IP118" s="63"/>
      <c r="IQ118" s="63"/>
      <c r="IR118" s="63"/>
      <c r="IS118" s="63"/>
      <c r="IT118" s="63"/>
      <c r="IU118" s="63"/>
      <c r="IV118" s="63"/>
      <c r="IW118" s="63"/>
      <c r="IX118" s="63"/>
      <c r="IY118" s="63"/>
      <c r="IZ118" s="63"/>
      <c r="JA118" s="63"/>
      <c r="JB118" s="63"/>
      <c r="JC118" s="63"/>
      <c r="JD118" s="63"/>
      <c r="JE118" s="63"/>
      <c r="JF118" s="63"/>
      <c r="JG118" s="63"/>
      <c r="JH118" s="63"/>
      <c r="JI118" s="63"/>
      <c r="JJ118" s="63"/>
      <c r="JK118" s="63"/>
      <c r="JL118" s="63"/>
      <c r="JM118" s="63"/>
      <c r="JN118" s="63"/>
      <c r="JO118" s="63"/>
      <c r="JP118" s="63"/>
      <c r="JQ118" s="63"/>
      <c r="JR118" s="63"/>
      <c r="JS118" s="63"/>
      <c r="JT118" s="63"/>
      <c r="JU118" s="63"/>
      <c r="JV118" s="63"/>
      <c r="JW118" s="63"/>
      <c r="JX118" s="63"/>
      <c r="JY118" s="63"/>
      <c r="JZ118" s="63"/>
      <c r="KA118" s="63"/>
      <c r="KB118" s="63"/>
      <c r="KC118" s="63"/>
      <c r="KD118" s="63"/>
      <c r="KE118" s="63"/>
      <c r="KF118" s="63"/>
      <c r="KG118" s="63"/>
      <c r="KH118" s="63"/>
      <c r="KI118" s="63"/>
      <c r="KJ118" s="63"/>
      <c r="KK118" s="63"/>
      <c r="KL118" s="63"/>
      <c r="KM118" s="63"/>
      <c r="KN118" s="63"/>
      <c r="KO118" s="63"/>
      <c r="KP118" s="63"/>
      <c r="KQ118" s="63"/>
      <c r="KR118" s="63"/>
      <c r="KS118" s="63"/>
      <c r="KT118" s="63"/>
      <c r="KU118" s="63"/>
      <c r="KV118" s="63"/>
      <c r="KW118" s="63"/>
      <c r="KX118" s="63"/>
      <c r="KY118" s="63"/>
      <c r="KZ118" s="63"/>
      <c r="LA118" s="63"/>
      <c r="LB118" s="63"/>
      <c r="LC118" s="63"/>
      <c r="LD118" s="63"/>
      <c r="LE118" s="63"/>
      <c r="LF118" s="63"/>
      <c r="LG118" s="63"/>
      <c r="LH118" s="63"/>
      <c r="LI118" s="63"/>
      <c r="LJ118" s="63"/>
      <c r="LK118" s="63"/>
      <c r="LL118" s="63"/>
      <c r="LM118" s="63"/>
      <c r="LN118" s="63"/>
      <c r="LO118" s="63"/>
      <c r="LP118" s="63"/>
      <c r="LQ118" s="63"/>
      <c r="LR118" s="63"/>
      <c r="LS118" s="63"/>
      <c r="LT118" s="63"/>
      <c r="LU118" s="63"/>
      <c r="LV118" s="63"/>
      <c r="LW118" s="63"/>
      <c r="LX118" s="63"/>
      <c r="LY118" s="63"/>
      <c r="LZ118" s="63"/>
      <c r="MA118" s="63"/>
      <c r="MB118" s="63"/>
      <c r="MC118" s="63"/>
      <c r="MD118" s="63"/>
      <c r="ME118" s="63"/>
      <c r="MF118" s="63"/>
      <c r="MG118" s="63"/>
      <c r="MH118" s="63"/>
      <c r="MI118" s="63"/>
      <c r="MJ118" s="63"/>
      <c r="MK118" s="63"/>
      <c r="ML118" s="63"/>
      <c r="MM118" s="63"/>
      <c r="MN118" s="63"/>
      <c r="MO118" s="63"/>
      <c r="MP118" s="63"/>
      <c r="MQ118" s="63"/>
      <c r="MR118" s="63"/>
      <c r="MS118" s="63"/>
      <c r="MT118" s="63"/>
      <c r="MU118" s="63"/>
      <c r="MV118" s="63"/>
      <c r="MW118" s="63"/>
      <c r="MX118" s="63"/>
      <c r="MY118" s="63"/>
      <c r="MZ118" s="63"/>
      <c r="NA118" s="63"/>
      <c r="NB118" s="63"/>
      <c r="NC118" s="63"/>
      <c r="ND118" s="63"/>
      <c r="NE118" s="63"/>
      <c r="NF118" s="63"/>
      <c r="NG118" s="63"/>
      <c r="NH118" s="63"/>
      <c r="NI118" s="63"/>
      <c r="NJ118" s="63"/>
    </row>
    <row r="119" spans="1:374" s="64" customFormat="1" ht="82.95" customHeight="1">
      <c r="A119" s="155">
        <v>6</v>
      </c>
      <c r="B119" s="60">
        <v>144</v>
      </c>
      <c r="C119" s="61" t="s">
        <v>25</v>
      </c>
      <c r="D119" s="78" t="s">
        <v>620</v>
      </c>
      <c r="E119" s="77" t="s">
        <v>335</v>
      </c>
      <c r="F119" s="61">
        <v>1</v>
      </c>
      <c r="G119" s="61" t="s">
        <v>178</v>
      </c>
      <c r="H119" s="79">
        <v>900000</v>
      </c>
      <c r="I119" s="106">
        <v>450000</v>
      </c>
      <c r="J119" s="61" t="s">
        <v>10</v>
      </c>
      <c r="K119" s="62">
        <v>46053</v>
      </c>
      <c r="L119" s="62">
        <v>46142</v>
      </c>
      <c r="M119" s="61"/>
      <c r="N119" s="61"/>
      <c r="O119" s="61"/>
      <c r="P119" s="61" t="s">
        <v>623</v>
      </c>
      <c r="Q119" s="83" t="s">
        <v>624</v>
      </c>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c r="IF119" s="63"/>
      <c r="IG119" s="63"/>
      <c r="IH119" s="63"/>
      <c r="II119" s="63"/>
      <c r="IJ119" s="63"/>
      <c r="IK119" s="63"/>
      <c r="IL119" s="63"/>
      <c r="IM119" s="63"/>
      <c r="IN119" s="63"/>
      <c r="IO119" s="63"/>
      <c r="IP119" s="63"/>
      <c r="IQ119" s="63"/>
      <c r="IR119" s="63"/>
      <c r="IS119" s="63"/>
      <c r="IT119" s="63"/>
      <c r="IU119" s="63"/>
      <c r="IV119" s="63"/>
      <c r="IW119" s="63"/>
      <c r="IX119" s="63"/>
      <c r="IY119" s="63"/>
      <c r="IZ119" s="63"/>
      <c r="JA119" s="63"/>
      <c r="JB119" s="63"/>
      <c r="JC119" s="63"/>
      <c r="JD119" s="63"/>
      <c r="JE119" s="63"/>
      <c r="JF119" s="63"/>
      <c r="JG119" s="63"/>
      <c r="JH119" s="63"/>
      <c r="JI119" s="63"/>
      <c r="JJ119" s="63"/>
      <c r="JK119" s="63"/>
      <c r="JL119" s="63"/>
      <c r="JM119" s="63"/>
      <c r="JN119" s="63"/>
      <c r="JO119" s="63"/>
      <c r="JP119" s="63"/>
      <c r="JQ119" s="63"/>
      <c r="JR119" s="63"/>
      <c r="JS119" s="63"/>
      <c r="JT119" s="63"/>
      <c r="JU119" s="63"/>
      <c r="JV119" s="63"/>
      <c r="JW119" s="63"/>
      <c r="JX119" s="63"/>
      <c r="JY119" s="63"/>
      <c r="JZ119" s="63"/>
      <c r="KA119" s="63"/>
      <c r="KB119" s="63"/>
      <c r="KC119" s="63"/>
      <c r="KD119" s="63"/>
      <c r="KE119" s="63"/>
      <c r="KF119" s="63"/>
      <c r="KG119" s="63"/>
      <c r="KH119" s="63"/>
      <c r="KI119" s="63"/>
      <c r="KJ119" s="63"/>
      <c r="KK119" s="63"/>
      <c r="KL119" s="63"/>
      <c r="KM119" s="63"/>
      <c r="KN119" s="63"/>
      <c r="KO119" s="63"/>
      <c r="KP119" s="63"/>
      <c r="KQ119" s="63"/>
      <c r="KR119" s="63"/>
      <c r="KS119" s="63"/>
      <c r="KT119" s="63"/>
      <c r="KU119" s="63"/>
      <c r="KV119" s="63"/>
      <c r="KW119" s="63"/>
      <c r="KX119" s="63"/>
      <c r="KY119" s="63"/>
      <c r="KZ119" s="63"/>
      <c r="LA119" s="63"/>
      <c r="LB119" s="63"/>
      <c r="LC119" s="63"/>
      <c r="LD119" s="63"/>
      <c r="LE119" s="63"/>
      <c r="LF119" s="63"/>
      <c r="LG119" s="63"/>
      <c r="LH119" s="63"/>
      <c r="LI119" s="63"/>
      <c r="LJ119" s="63"/>
      <c r="LK119" s="63"/>
      <c r="LL119" s="63"/>
      <c r="LM119" s="63"/>
      <c r="LN119" s="63"/>
      <c r="LO119" s="63"/>
      <c r="LP119" s="63"/>
      <c r="LQ119" s="63"/>
      <c r="LR119" s="63"/>
      <c r="LS119" s="63"/>
      <c r="LT119" s="63"/>
      <c r="LU119" s="63"/>
      <c r="LV119" s="63"/>
      <c r="LW119" s="63"/>
      <c r="LX119" s="63"/>
      <c r="LY119" s="63"/>
      <c r="LZ119" s="63"/>
      <c r="MA119" s="63"/>
      <c r="MB119" s="63"/>
      <c r="MC119" s="63"/>
      <c r="MD119" s="63"/>
      <c r="ME119" s="63"/>
      <c r="MF119" s="63"/>
      <c r="MG119" s="63"/>
      <c r="MH119" s="63"/>
      <c r="MI119" s="63"/>
      <c r="MJ119" s="63"/>
      <c r="MK119" s="63"/>
      <c r="ML119" s="63"/>
      <c r="MM119" s="63"/>
      <c r="MN119" s="63"/>
      <c r="MO119" s="63"/>
      <c r="MP119" s="63"/>
      <c r="MQ119" s="63"/>
      <c r="MR119" s="63"/>
      <c r="MS119" s="63"/>
      <c r="MT119" s="63"/>
      <c r="MU119" s="63"/>
      <c r="MV119" s="63"/>
      <c r="MW119" s="63"/>
      <c r="MX119" s="63"/>
      <c r="MY119" s="63"/>
      <c r="MZ119" s="63"/>
      <c r="NA119" s="63"/>
      <c r="NB119" s="63"/>
      <c r="NC119" s="63"/>
      <c r="ND119" s="63"/>
      <c r="NE119" s="63"/>
      <c r="NF119" s="63"/>
      <c r="NG119" s="63"/>
      <c r="NH119" s="63"/>
      <c r="NI119" s="63"/>
      <c r="NJ119" s="63"/>
    </row>
    <row r="120" spans="1:374" s="64" customFormat="1" ht="45" customHeight="1">
      <c r="A120" s="155" t="s">
        <v>379</v>
      </c>
      <c r="B120" s="60" t="s">
        <v>737</v>
      </c>
      <c r="C120" s="61" t="s">
        <v>25</v>
      </c>
      <c r="D120" s="78" t="s">
        <v>380</v>
      </c>
      <c r="E120" s="77"/>
      <c r="F120" s="61"/>
      <c r="G120" s="61"/>
      <c r="H120" s="105"/>
      <c r="I120" s="106"/>
      <c r="J120" s="61"/>
      <c r="K120" s="62"/>
      <c r="L120" s="62"/>
      <c r="M120" s="61"/>
      <c r="N120" s="61"/>
      <c r="O120" s="61"/>
      <c r="P120" s="61"/>
      <c r="Q120" s="8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c r="IF120" s="63"/>
      <c r="IG120" s="63"/>
      <c r="IH120" s="63"/>
      <c r="II120" s="63"/>
      <c r="IJ120" s="63"/>
      <c r="IK120" s="63"/>
      <c r="IL120" s="63"/>
      <c r="IM120" s="63"/>
      <c r="IN120" s="63"/>
      <c r="IO120" s="63"/>
      <c r="IP120" s="63"/>
      <c r="IQ120" s="63"/>
      <c r="IR120" s="63"/>
      <c r="IS120" s="63"/>
      <c r="IT120" s="63"/>
      <c r="IU120" s="63"/>
      <c r="IV120" s="63"/>
      <c r="IW120" s="63"/>
      <c r="IX120" s="63"/>
      <c r="IY120" s="63"/>
      <c r="IZ120" s="63"/>
      <c r="JA120" s="63"/>
      <c r="JB120" s="63"/>
      <c r="JC120" s="63"/>
      <c r="JD120" s="63"/>
      <c r="JE120" s="63"/>
      <c r="JF120" s="63"/>
      <c r="JG120" s="63"/>
      <c r="JH120" s="63"/>
      <c r="JI120" s="63"/>
      <c r="JJ120" s="63"/>
      <c r="JK120" s="63"/>
      <c r="JL120" s="63"/>
      <c r="JM120" s="63"/>
      <c r="JN120" s="63"/>
      <c r="JO120" s="63"/>
      <c r="JP120" s="63"/>
      <c r="JQ120" s="63"/>
      <c r="JR120" s="63"/>
      <c r="JS120" s="63"/>
      <c r="JT120" s="63"/>
      <c r="JU120" s="63"/>
      <c r="JV120" s="63"/>
      <c r="JW120" s="63"/>
      <c r="JX120" s="63"/>
      <c r="JY120" s="63"/>
      <c r="JZ120" s="63"/>
      <c r="KA120" s="63"/>
      <c r="KB120" s="63"/>
      <c r="KC120" s="63"/>
      <c r="KD120" s="63"/>
      <c r="KE120" s="63"/>
      <c r="KF120" s="63"/>
      <c r="KG120" s="63"/>
      <c r="KH120" s="63"/>
      <c r="KI120" s="63"/>
      <c r="KJ120" s="63"/>
      <c r="KK120" s="63"/>
      <c r="KL120" s="63"/>
      <c r="KM120" s="63"/>
      <c r="KN120" s="63"/>
      <c r="KO120" s="63"/>
      <c r="KP120" s="63"/>
      <c r="KQ120" s="63"/>
      <c r="KR120" s="63"/>
      <c r="KS120" s="63"/>
      <c r="KT120" s="63"/>
      <c r="KU120" s="63"/>
      <c r="KV120" s="63"/>
      <c r="KW120" s="63"/>
      <c r="KX120" s="63"/>
      <c r="KY120" s="63"/>
      <c r="KZ120" s="63"/>
      <c r="LA120" s="63"/>
      <c r="LB120" s="63"/>
      <c r="LC120" s="63"/>
      <c r="LD120" s="63"/>
      <c r="LE120" s="63"/>
      <c r="LF120" s="63"/>
      <c r="LG120" s="63"/>
      <c r="LH120" s="63"/>
      <c r="LI120" s="63"/>
      <c r="LJ120" s="63"/>
      <c r="LK120" s="63"/>
      <c r="LL120" s="63"/>
      <c r="LM120" s="63"/>
      <c r="LN120" s="63"/>
      <c r="LO120" s="63"/>
      <c r="LP120" s="63"/>
      <c r="LQ120" s="63"/>
      <c r="LR120" s="63"/>
      <c r="LS120" s="63"/>
      <c r="LT120" s="63"/>
      <c r="LU120" s="63"/>
      <c r="LV120" s="63"/>
      <c r="LW120" s="63"/>
      <c r="LX120" s="63"/>
      <c r="LY120" s="63"/>
      <c r="LZ120" s="63"/>
      <c r="MA120" s="63"/>
      <c r="MB120" s="63"/>
      <c r="MC120" s="63"/>
      <c r="MD120" s="63"/>
      <c r="ME120" s="63"/>
      <c r="MF120" s="63"/>
      <c r="MG120" s="63"/>
      <c r="MH120" s="63"/>
      <c r="MI120" s="63"/>
      <c r="MJ120" s="63"/>
      <c r="MK120" s="63"/>
      <c r="ML120" s="63"/>
      <c r="MM120" s="63"/>
      <c r="MN120" s="63"/>
      <c r="MO120" s="63"/>
      <c r="MP120" s="63"/>
      <c r="MQ120" s="63"/>
      <c r="MR120" s="63"/>
      <c r="MS120" s="63"/>
      <c r="MT120" s="63"/>
      <c r="MU120" s="63"/>
      <c r="MV120" s="63"/>
      <c r="MW120" s="63"/>
      <c r="MX120" s="63"/>
      <c r="MY120" s="63"/>
      <c r="MZ120" s="63"/>
      <c r="NA120" s="63"/>
      <c r="NB120" s="63"/>
      <c r="NC120" s="63"/>
      <c r="ND120" s="63"/>
      <c r="NE120" s="63"/>
      <c r="NF120" s="63"/>
      <c r="NG120" s="63"/>
      <c r="NH120" s="63"/>
      <c r="NI120" s="63"/>
      <c r="NJ120" s="63"/>
    </row>
    <row r="121" spans="1:374" s="64" customFormat="1" ht="45" customHeight="1">
      <c r="A121" s="155" t="s">
        <v>381</v>
      </c>
      <c r="B121" s="60" t="s">
        <v>738</v>
      </c>
      <c r="C121" s="61" t="s">
        <v>25</v>
      </c>
      <c r="D121" s="78" t="s">
        <v>382</v>
      </c>
      <c r="E121" s="77"/>
      <c r="F121" s="61"/>
      <c r="G121" s="61"/>
      <c r="H121" s="105"/>
      <c r="I121" s="106"/>
      <c r="J121" s="61"/>
      <c r="K121" s="62"/>
      <c r="L121" s="62"/>
      <c r="M121" s="61"/>
      <c r="N121" s="61"/>
      <c r="O121" s="61"/>
      <c r="P121" s="61"/>
      <c r="Q121" s="8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c r="IF121" s="63"/>
      <c r="IG121" s="63"/>
      <c r="IH121" s="63"/>
      <c r="II121" s="63"/>
      <c r="IJ121" s="63"/>
      <c r="IK121" s="63"/>
      <c r="IL121" s="63"/>
      <c r="IM121" s="63"/>
      <c r="IN121" s="63"/>
      <c r="IO121" s="63"/>
      <c r="IP121" s="63"/>
      <c r="IQ121" s="63"/>
      <c r="IR121" s="63"/>
      <c r="IS121" s="63"/>
      <c r="IT121" s="63"/>
      <c r="IU121" s="63"/>
      <c r="IV121" s="63"/>
      <c r="IW121" s="63"/>
      <c r="IX121" s="63"/>
      <c r="IY121" s="63"/>
      <c r="IZ121" s="63"/>
      <c r="JA121" s="63"/>
      <c r="JB121" s="63"/>
      <c r="JC121" s="63"/>
      <c r="JD121" s="63"/>
      <c r="JE121" s="63"/>
      <c r="JF121" s="63"/>
      <c r="JG121" s="63"/>
      <c r="JH121" s="63"/>
      <c r="JI121" s="63"/>
      <c r="JJ121" s="63"/>
      <c r="JK121" s="63"/>
      <c r="JL121" s="63"/>
      <c r="JM121" s="63"/>
      <c r="JN121" s="63"/>
      <c r="JO121" s="63"/>
      <c r="JP121" s="63"/>
      <c r="JQ121" s="63"/>
      <c r="JR121" s="63"/>
      <c r="JS121" s="63"/>
      <c r="JT121" s="63"/>
      <c r="JU121" s="63"/>
      <c r="JV121" s="63"/>
      <c r="JW121" s="63"/>
      <c r="JX121" s="63"/>
      <c r="JY121" s="63"/>
      <c r="JZ121" s="63"/>
      <c r="KA121" s="63"/>
      <c r="KB121" s="63"/>
      <c r="KC121" s="63"/>
      <c r="KD121" s="63"/>
      <c r="KE121" s="63"/>
      <c r="KF121" s="63"/>
      <c r="KG121" s="63"/>
      <c r="KH121" s="63"/>
      <c r="KI121" s="63"/>
      <c r="KJ121" s="63"/>
      <c r="KK121" s="63"/>
      <c r="KL121" s="63"/>
      <c r="KM121" s="63"/>
      <c r="KN121" s="63"/>
      <c r="KO121" s="63"/>
      <c r="KP121" s="63"/>
      <c r="KQ121" s="63"/>
      <c r="KR121" s="63"/>
      <c r="KS121" s="63"/>
      <c r="KT121" s="63"/>
      <c r="KU121" s="63"/>
      <c r="KV121" s="63"/>
      <c r="KW121" s="63"/>
      <c r="KX121" s="63"/>
      <c r="KY121" s="63"/>
      <c r="KZ121" s="63"/>
      <c r="LA121" s="63"/>
      <c r="LB121" s="63"/>
      <c r="LC121" s="63"/>
      <c r="LD121" s="63"/>
      <c r="LE121" s="63"/>
      <c r="LF121" s="63"/>
      <c r="LG121" s="63"/>
      <c r="LH121" s="63"/>
      <c r="LI121" s="63"/>
      <c r="LJ121" s="63"/>
      <c r="LK121" s="63"/>
      <c r="LL121" s="63"/>
      <c r="LM121" s="63"/>
      <c r="LN121" s="63"/>
      <c r="LO121" s="63"/>
      <c r="LP121" s="63"/>
      <c r="LQ121" s="63"/>
      <c r="LR121" s="63"/>
      <c r="LS121" s="63"/>
      <c r="LT121" s="63"/>
      <c r="LU121" s="63"/>
      <c r="LV121" s="63"/>
      <c r="LW121" s="63"/>
      <c r="LX121" s="63"/>
      <c r="LY121" s="63"/>
      <c r="LZ121" s="63"/>
      <c r="MA121" s="63"/>
      <c r="MB121" s="63"/>
      <c r="MC121" s="63"/>
      <c r="MD121" s="63"/>
      <c r="ME121" s="63"/>
      <c r="MF121" s="63"/>
      <c r="MG121" s="63"/>
      <c r="MH121" s="63"/>
      <c r="MI121" s="63"/>
      <c r="MJ121" s="63"/>
      <c r="MK121" s="63"/>
      <c r="ML121" s="63"/>
      <c r="MM121" s="63"/>
      <c r="MN121" s="63"/>
      <c r="MO121" s="63"/>
      <c r="MP121" s="63"/>
      <c r="MQ121" s="63"/>
      <c r="MR121" s="63"/>
      <c r="MS121" s="63"/>
      <c r="MT121" s="63"/>
      <c r="MU121" s="63"/>
      <c r="MV121" s="63"/>
      <c r="MW121" s="63"/>
      <c r="MX121" s="63"/>
      <c r="MY121" s="63"/>
      <c r="MZ121" s="63"/>
      <c r="NA121" s="63"/>
      <c r="NB121" s="63"/>
      <c r="NC121" s="63"/>
      <c r="ND121" s="63"/>
      <c r="NE121" s="63"/>
      <c r="NF121" s="63"/>
      <c r="NG121" s="63"/>
      <c r="NH121" s="63"/>
      <c r="NI121" s="63"/>
      <c r="NJ121" s="63"/>
    </row>
    <row r="122" spans="1:374" s="64" customFormat="1" ht="45" customHeight="1">
      <c r="A122" s="155" t="s">
        <v>383</v>
      </c>
      <c r="B122" s="60" t="s">
        <v>739</v>
      </c>
      <c r="C122" s="61" t="s">
        <v>25</v>
      </c>
      <c r="D122" s="78" t="s">
        <v>384</v>
      </c>
      <c r="E122" s="77"/>
      <c r="F122" s="61"/>
      <c r="G122" s="61"/>
      <c r="H122" s="105"/>
      <c r="I122" s="106"/>
      <c r="J122" s="61"/>
      <c r="K122" s="62"/>
      <c r="L122" s="62"/>
      <c r="M122" s="61"/>
      <c r="N122" s="61"/>
      <c r="O122" s="61"/>
      <c r="P122" s="61"/>
      <c r="Q122" s="8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c r="IF122" s="63"/>
      <c r="IG122" s="63"/>
      <c r="IH122" s="63"/>
      <c r="II122" s="63"/>
      <c r="IJ122" s="63"/>
      <c r="IK122" s="63"/>
      <c r="IL122" s="63"/>
      <c r="IM122" s="63"/>
      <c r="IN122" s="63"/>
      <c r="IO122" s="63"/>
      <c r="IP122" s="63"/>
      <c r="IQ122" s="63"/>
      <c r="IR122" s="63"/>
      <c r="IS122" s="63"/>
      <c r="IT122" s="63"/>
      <c r="IU122" s="63"/>
      <c r="IV122" s="63"/>
      <c r="IW122" s="63"/>
      <c r="IX122" s="63"/>
      <c r="IY122" s="63"/>
      <c r="IZ122" s="63"/>
      <c r="JA122" s="63"/>
      <c r="JB122" s="63"/>
      <c r="JC122" s="63"/>
      <c r="JD122" s="63"/>
      <c r="JE122" s="63"/>
      <c r="JF122" s="63"/>
      <c r="JG122" s="63"/>
      <c r="JH122" s="63"/>
      <c r="JI122" s="63"/>
      <c r="JJ122" s="63"/>
      <c r="JK122" s="63"/>
      <c r="JL122" s="63"/>
      <c r="JM122" s="63"/>
      <c r="JN122" s="63"/>
      <c r="JO122" s="63"/>
      <c r="JP122" s="63"/>
      <c r="JQ122" s="63"/>
      <c r="JR122" s="63"/>
      <c r="JS122" s="63"/>
      <c r="JT122" s="63"/>
      <c r="JU122" s="63"/>
      <c r="JV122" s="63"/>
      <c r="JW122" s="63"/>
      <c r="JX122" s="63"/>
      <c r="JY122" s="63"/>
      <c r="JZ122" s="63"/>
      <c r="KA122" s="63"/>
      <c r="KB122" s="63"/>
      <c r="KC122" s="63"/>
      <c r="KD122" s="63"/>
      <c r="KE122" s="63"/>
      <c r="KF122" s="63"/>
      <c r="KG122" s="63"/>
      <c r="KH122" s="63"/>
      <c r="KI122" s="63"/>
      <c r="KJ122" s="63"/>
      <c r="KK122" s="63"/>
      <c r="KL122" s="63"/>
      <c r="KM122" s="63"/>
      <c r="KN122" s="63"/>
      <c r="KO122" s="63"/>
      <c r="KP122" s="63"/>
      <c r="KQ122" s="63"/>
      <c r="KR122" s="63"/>
      <c r="KS122" s="63"/>
      <c r="KT122" s="63"/>
      <c r="KU122" s="63"/>
      <c r="KV122" s="63"/>
      <c r="KW122" s="63"/>
      <c r="KX122" s="63"/>
      <c r="KY122" s="63"/>
      <c r="KZ122" s="63"/>
      <c r="LA122" s="63"/>
      <c r="LB122" s="63"/>
      <c r="LC122" s="63"/>
      <c r="LD122" s="63"/>
      <c r="LE122" s="63"/>
      <c r="LF122" s="63"/>
      <c r="LG122" s="63"/>
      <c r="LH122" s="63"/>
      <c r="LI122" s="63"/>
      <c r="LJ122" s="63"/>
      <c r="LK122" s="63"/>
      <c r="LL122" s="63"/>
      <c r="LM122" s="63"/>
      <c r="LN122" s="63"/>
      <c r="LO122" s="63"/>
      <c r="LP122" s="63"/>
      <c r="LQ122" s="63"/>
      <c r="LR122" s="63"/>
      <c r="LS122" s="63"/>
      <c r="LT122" s="63"/>
      <c r="LU122" s="63"/>
      <c r="LV122" s="63"/>
      <c r="LW122" s="63"/>
      <c r="LX122" s="63"/>
      <c r="LY122" s="63"/>
      <c r="LZ122" s="63"/>
      <c r="MA122" s="63"/>
      <c r="MB122" s="63"/>
      <c r="MC122" s="63"/>
      <c r="MD122" s="63"/>
      <c r="ME122" s="63"/>
      <c r="MF122" s="63"/>
      <c r="MG122" s="63"/>
      <c r="MH122" s="63"/>
      <c r="MI122" s="63"/>
      <c r="MJ122" s="63"/>
      <c r="MK122" s="63"/>
      <c r="ML122" s="63"/>
      <c r="MM122" s="63"/>
      <c r="MN122" s="63"/>
      <c r="MO122" s="63"/>
      <c r="MP122" s="63"/>
      <c r="MQ122" s="63"/>
      <c r="MR122" s="63"/>
      <c r="MS122" s="63"/>
      <c r="MT122" s="63"/>
      <c r="MU122" s="63"/>
      <c r="MV122" s="63"/>
      <c r="MW122" s="63"/>
      <c r="MX122" s="63"/>
      <c r="MY122" s="63"/>
      <c r="MZ122" s="63"/>
      <c r="NA122" s="63"/>
      <c r="NB122" s="63"/>
      <c r="NC122" s="63"/>
      <c r="ND122" s="63"/>
      <c r="NE122" s="63"/>
      <c r="NF122" s="63"/>
      <c r="NG122" s="63"/>
      <c r="NH122" s="63"/>
      <c r="NI122" s="63"/>
      <c r="NJ122" s="63"/>
    </row>
    <row r="123" spans="1:374" s="64" customFormat="1" ht="45" customHeight="1">
      <c r="A123" s="155" t="s">
        <v>385</v>
      </c>
      <c r="B123" s="60" t="s">
        <v>740</v>
      </c>
      <c r="C123" s="61" t="s">
        <v>25</v>
      </c>
      <c r="D123" s="78" t="s">
        <v>386</v>
      </c>
      <c r="E123" s="77"/>
      <c r="F123" s="61"/>
      <c r="G123" s="61"/>
      <c r="H123" s="105"/>
      <c r="I123" s="106"/>
      <c r="J123" s="61"/>
      <c r="K123" s="62"/>
      <c r="L123" s="62"/>
      <c r="M123" s="61"/>
      <c r="N123" s="61"/>
      <c r="O123" s="61"/>
      <c r="P123" s="61"/>
      <c r="Q123" s="8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c r="IF123" s="63"/>
      <c r="IG123" s="63"/>
      <c r="IH123" s="63"/>
      <c r="II123" s="63"/>
      <c r="IJ123" s="63"/>
      <c r="IK123" s="63"/>
      <c r="IL123" s="63"/>
      <c r="IM123" s="63"/>
      <c r="IN123" s="63"/>
      <c r="IO123" s="63"/>
      <c r="IP123" s="63"/>
      <c r="IQ123" s="63"/>
      <c r="IR123" s="63"/>
      <c r="IS123" s="63"/>
      <c r="IT123" s="63"/>
      <c r="IU123" s="63"/>
      <c r="IV123" s="63"/>
      <c r="IW123" s="63"/>
      <c r="IX123" s="63"/>
      <c r="IY123" s="63"/>
      <c r="IZ123" s="63"/>
      <c r="JA123" s="63"/>
      <c r="JB123" s="63"/>
      <c r="JC123" s="63"/>
      <c r="JD123" s="63"/>
      <c r="JE123" s="63"/>
      <c r="JF123" s="63"/>
      <c r="JG123" s="63"/>
      <c r="JH123" s="63"/>
      <c r="JI123" s="63"/>
      <c r="JJ123" s="63"/>
      <c r="JK123" s="63"/>
      <c r="JL123" s="63"/>
      <c r="JM123" s="63"/>
      <c r="JN123" s="63"/>
      <c r="JO123" s="63"/>
      <c r="JP123" s="63"/>
      <c r="JQ123" s="63"/>
      <c r="JR123" s="63"/>
      <c r="JS123" s="63"/>
      <c r="JT123" s="63"/>
      <c r="JU123" s="63"/>
      <c r="JV123" s="63"/>
      <c r="JW123" s="63"/>
      <c r="JX123" s="63"/>
      <c r="JY123" s="63"/>
      <c r="JZ123" s="63"/>
      <c r="KA123" s="63"/>
      <c r="KB123" s="63"/>
      <c r="KC123" s="63"/>
      <c r="KD123" s="63"/>
      <c r="KE123" s="63"/>
      <c r="KF123" s="63"/>
      <c r="KG123" s="63"/>
      <c r="KH123" s="63"/>
      <c r="KI123" s="63"/>
      <c r="KJ123" s="63"/>
      <c r="KK123" s="63"/>
      <c r="KL123" s="63"/>
      <c r="KM123" s="63"/>
      <c r="KN123" s="63"/>
      <c r="KO123" s="63"/>
      <c r="KP123" s="63"/>
      <c r="KQ123" s="63"/>
      <c r="KR123" s="63"/>
      <c r="KS123" s="63"/>
      <c r="KT123" s="63"/>
      <c r="KU123" s="63"/>
      <c r="KV123" s="63"/>
      <c r="KW123" s="63"/>
      <c r="KX123" s="63"/>
      <c r="KY123" s="63"/>
      <c r="KZ123" s="63"/>
      <c r="LA123" s="63"/>
      <c r="LB123" s="63"/>
      <c r="LC123" s="63"/>
      <c r="LD123" s="63"/>
      <c r="LE123" s="63"/>
      <c r="LF123" s="63"/>
      <c r="LG123" s="63"/>
      <c r="LH123" s="63"/>
      <c r="LI123" s="63"/>
      <c r="LJ123" s="63"/>
      <c r="LK123" s="63"/>
      <c r="LL123" s="63"/>
      <c r="LM123" s="63"/>
      <c r="LN123" s="63"/>
      <c r="LO123" s="63"/>
      <c r="LP123" s="63"/>
      <c r="LQ123" s="63"/>
      <c r="LR123" s="63"/>
      <c r="LS123" s="63"/>
      <c r="LT123" s="63"/>
      <c r="LU123" s="63"/>
      <c r="LV123" s="63"/>
      <c r="LW123" s="63"/>
      <c r="LX123" s="63"/>
      <c r="LY123" s="63"/>
      <c r="LZ123" s="63"/>
      <c r="MA123" s="63"/>
      <c r="MB123" s="63"/>
      <c r="MC123" s="63"/>
      <c r="MD123" s="63"/>
      <c r="ME123" s="63"/>
      <c r="MF123" s="63"/>
      <c r="MG123" s="63"/>
      <c r="MH123" s="63"/>
      <c r="MI123" s="63"/>
      <c r="MJ123" s="63"/>
      <c r="MK123" s="63"/>
      <c r="ML123" s="63"/>
      <c r="MM123" s="63"/>
      <c r="MN123" s="63"/>
      <c r="MO123" s="63"/>
      <c r="MP123" s="63"/>
      <c r="MQ123" s="63"/>
      <c r="MR123" s="63"/>
      <c r="MS123" s="63"/>
      <c r="MT123" s="63"/>
      <c r="MU123" s="63"/>
      <c r="MV123" s="63"/>
      <c r="MW123" s="63"/>
      <c r="MX123" s="63"/>
      <c r="MY123" s="63"/>
      <c r="MZ123" s="63"/>
      <c r="NA123" s="63"/>
      <c r="NB123" s="63"/>
      <c r="NC123" s="63"/>
      <c r="ND123" s="63"/>
      <c r="NE123" s="63"/>
      <c r="NF123" s="63"/>
      <c r="NG123" s="63"/>
      <c r="NH123" s="63"/>
      <c r="NI123" s="63"/>
      <c r="NJ123" s="63"/>
    </row>
    <row r="124" spans="1:374" s="64" customFormat="1" ht="45" customHeight="1">
      <c r="A124" s="155" t="s">
        <v>387</v>
      </c>
      <c r="B124" s="60" t="s">
        <v>741</v>
      </c>
      <c r="C124" s="61" t="s">
        <v>25</v>
      </c>
      <c r="D124" s="78" t="s">
        <v>388</v>
      </c>
      <c r="E124" s="77"/>
      <c r="F124" s="61"/>
      <c r="G124" s="61"/>
      <c r="H124" s="105"/>
      <c r="I124" s="106"/>
      <c r="J124" s="61"/>
      <c r="K124" s="62"/>
      <c r="L124" s="62"/>
      <c r="M124" s="61"/>
      <c r="N124" s="61"/>
      <c r="O124" s="61"/>
      <c r="P124" s="61"/>
      <c r="Q124" s="8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c r="IF124" s="63"/>
      <c r="IG124" s="63"/>
      <c r="IH124" s="63"/>
      <c r="II124" s="63"/>
      <c r="IJ124" s="63"/>
      <c r="IK124" s="63"/>
      <c r="IL124" s="63"/>
      <c r="IM124" s="63"/>
      <c r="IN124" s="63"/>
      <c r="IO124" s="63"/>
      <c r="IP124" s="63"/>
      <c r="IQ124" s="63"/>
      <c r="IR124" s="63"/>
      <c r="IS124" s="63"/>
      <c r="IT124" s="63"/>
      <c r="IU124" s="63"/>
      <c r="IV124" s="63"/>
      <c r="IW124" s="63"/>
      <c r="IX124" s="63"/>
      <c r="IY124" s="63"/>
      <c r="IZ124" s="63"/>
      <c r="JA124" s="63"/>
      <c r="JB124" s="63"/>
      <c r="JC124" s="63"/>
      <c r="JD124" s="63"/>
      <c r="JE124" s="63"/>
      <c r="JF124" s="63"/>
      <c r="JG124" s="63"/>
      <c r="JH124" s="63"/>
      <c r="JI124" s="63"/>
      <c r="JJ124" s="63"/>
      <c r="JK124" s="63"/>
      <c r="JL124" s="63"/>
      <c r="JM124" s="63"/>
      <c r="JN124" s="63"/>
      <c r="JO124" s="63"/>
      <c r="JP124" s="63"/>
      <c r="JQ124" s="63"/>
      <c r="JR124" s="63"/>
      <c r="JS124" s="63"/>
      <c r="JT124" s="63"/>
      <c r="JU124" s="63"/>
      <c r="JV124" s="63"/>
      <c r="JW124" s="63"/>
      <c r="JX124" s="63"/>
      <c r="JY124" s="63"/>
      <c r="JZ124" s="63"/>
      <c r="KA124" s="63"/>
      <c r="KB124" s="63"/>
      <c r="KC124" s="63"/>
      <c r="KD124" s="63"/>
      <c r="KE124" s="63"/>
      <c r="KF124" s="63"/>
      <c r="KG124" s="63"/>
      <c r="KH124" s="63"/>
      <c r="KI124" s="63"/>
      <c r="KJ124" s="63"/>
      <c r="KK124" s="63"/>
      <c r="KL124" s="63"/>
      <c r="KM124" s="63"/>
      <c r="KN124" s="63"/>
      <c r="KO124" s="63"/>
      <c r="KP124" s="63"/>
      <c r="KQ124" s="63"/>
      <c r="KR124" s="63"/>
      <c r="KS124" s="63"/>
      <c r="KT124" s="63"/>
      <c r="KU124" s="63"/>
      <c r="KV124" s="63"/>
      <c r="KW124" s="63"/>
      <c r="KX124" s="63"/>
      <c r="KY124" s="63"/>
      <c r="KZ124" s="63"/>
      <c r="LA124" s="63"/>
      <c r="LB124" s="63"/>
      <c r="LC124" s="63"/>
      <c r="LD124" s="63"/>
      <c r="LE124" s="63"/>
      <c r="LF124" s="63"/>
      <c r="LG124" s="63"/>
      <c r="LH124" s="63"/>
      <c r="LI124" s="63"/>
      <c r="LJ124" s="63"/>
      <c r="LK124" s="63"/>
      <c r="LL124" s="63"/>
      <c r="LM124" s="63"/>
      <c r="LN124" s="63"/>
      <c r="LO124" s="63"/>
      <c r="LP124" s="63"/>
      <c r="LQ124" s="63"/>
      <c r="LR124" s="63"/>
      <c r="LS124" s="63"/>
      <c r="LT124" s="63"/>
      <c r="LU124" s="63"/>
      <c r="LV124" s="63"/>
      <c r="LW124" s="63"/>
      <c r="LX124" s="63"/>
      <c r="LY124" s="63"/>
      <c r="LZ124" s="63"/>
      <c r="MA124" s="63"/>
      <c r="MB124" s="63"/>
      <c r="MC124" s="63"/>
      <c r="MD124" s="63"/>
      <c r="ME124" s="63"/>
      <c r="MF124" s="63"/>
      <c r="MG124" s="63"/>
      <c r="MH124" s="63"/>
      <c r="MI124" s="63"/>
      <c r="MJ124" s="63"/>
      <c r="MK124" s="63"/>
      <c r="ML124" s="63"/>
      <c r="MM124" s="63"/>
      <c r="MN124" s="63"/>
      <c r="MO124" s="63"/>
      <c r="MP124" s="63"/>
      <c r="MQ124" s="63"/>
      <c r="MR124" s="63"/>
      <c r="MS124" s="63"/>
      <c r="MT124" s="63"/>
      <c r="MU124" s="63"/>
      <c r="MV124" s="63"/>
      <c r="MW124" s="63"/>
      <c r="MX124" s="63"/>
      <c r="MY124" s="63"/>
      <c r="MZ124" s="63"/>
      <c r="NA124" s="63"/>
      <c r="NB124" s="63"/>
      <c r="NC124" s="63"/>
      <c r="ND124" s="63"/>
      <c r="NE124" s="63"/>
      <c r="NF124" s="63"/>
      <c r="NG124" s="63"/>
      <c r="NH124" s="63"/>
      <c r="NI124" s="63"/>
      <c r="NJ124" s="63"/>
    </row>
    <row r="125" spans="1:374" s="64" customFormat="1" ht="45" customHeight="1">
      <c r="A125" s="155" t="s">
        <v>389</v>
      </c>
      <c r="B125" s="60" t="s">
        <v>742</v>
      </c>
      <c r="C125" s="61" t="s">
        <v>25</v>
      </c>
      <c r="D125" s="78" t="s">
        <v>390</v>
      </c>
      <c r="E125" s="77"/>
      <c r="F125" s="61"/>
      <c r="G125" s="61"/>
      <c r="H125" s="105"/>
      <c r="I125" s="106"/>
      <c r="J125" s="61"/>
      <c r="K125" s="62"/>
      <c r="L125" s="62"/>
      <c r="M125" s="61"/>
      <c r="N125" s="61"/>
      <c r="O125" s="61"/>
      <c r="P125" s="61"/>
      <c r="Q125" s="8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c r="IF125" s="63"/>
      <c r="IG125" s="63"/>
      <c r="IH125" s="63"/>
      <c r="II125" s="63"/>
      <c r="IJ125" s="63"/>
      <c r="IK125" s="63"/>
      <c r="IL125" s="63"/>
      <c r="IM125" s="63"/>
      <c r="IN125" s="63"/>
      <c r="IO125" s="63"/>
      <c r="IP125" s="63"/>
      <c r="IQ125" s="63"/>
      <c r="IR125" s="63"/>
      <c r="IS125" s="63"/>
      <c r="IT125" s="63"/>
      <c r="IU125" s="63"/>
      <c r="IV125" s="63"/>
      <c r="IW125" s="63"/>
      <c r="IX125" s="63"/>
      <c r="IY125" s="63"/>
      <c r="IZ125" s="63"/>
      <c r="JA125" s="63"/>
      <c r="JB125" s="63"/>
      <c r="JC125" s="63"/>
      <c r="JD125" s="63"/>
      <c r="JE125" s="63"/>
      <c r="JF125" s="63"/>
      <c r="JG125" s="63"/>
      <c r="JH125" s="63"/>
      <c r="JI125" s="63"/>
      <c r="JJ125" s="63"/>
      <c r="JK125" s="63"/>
      <c r="JL125" s="63"/>
      <c r="JM125" s="63"/>
      <c r="JN125" s="63"/>
      <c r="JO125" s="63"/>
      <c r="JP125" s="63"/>
      <c r="JQ125" s="63"/>
      <c r="JR125" s="63"/>
      <c r="JS125" s="63"/>
      <c r="JT125" s="63"/>
      <c r="JU125" s="63"/>
      <c r="JV125" s="63"/>
      <c r="JW125" s="63"/>
      <c r="JX125" s="63"/>
      <c r="JY125" s="63"/>
      <c r="JZ125" s="63"/>
      <c r="KA125" s="63"/>
      <c r="KB125" s="63"/>
      <c r="KC125" s="63"/>
      <c r="KD125" s="63"/>
      <c r="KE125" s="63"/>
      <c r="KF125" s="63"/>
      <c r="KG125" s="63"/>
      <c r="KH125" s="63"/>
      <c r="KI125" s="63"/>
      <c r="KJ125" s="63"/>
      <c r="KK125" s="63"/>
      <c r="KL125" s="63"/>
      <c r="KM125" s="63"/>
      <c r="KN125" s="63"/>
      <c r="KO125" s="63"/>
      <c r="KP125" s="63"/>
      <c r="KQ125" s="63"/>
      <c r="KR125" s="63"/>
      <c r="KS125" s="63"/>
      <c r="KT125" s="63"/>
      <c r="KU125" s="63"/>
      <c r="KV125" s="63"/>
      <c r="KW125" s="63"/>
      <c r="KX125" s="63"/>
      <c r="KY125" s="63"/>
      <c r="KZ125" s="63"/>
      <c r="LA125" s="63"/>
      <c r="LB125" s="63"/>
      <c r="LC125" s="63"/>
      <c r="LD125" s="63"/>
      <c r="LE125" s="63"/>
      <c r="LF125" s="63"/>
      <c r="LG125" s="63"/>
      <c r="LH125" s="63"/>
      <c r="LI125" s="63"/>
      <c r="LJ125" s="63"/>
      <c r="LK125" s="63"/>
      <c r="LL125" s="63"/>
      <c r="LM125" s="63"/>
      <c r="LN125" s="63"/>
      <c r="LO125" s="63"/>
      <c r="LP125" s="63"/>
      <c r="LQ125" s="63"/>
      <c r="LR125" s="63"/>
      <c r="LS125" s="63"/>
      <c r="LT125" s="63"/>
      <c r="LU125" s="63"/>
      <c r="LV125" s="63"/>
      <c r="LW125" s="63"/>
      <c r="LX125" s="63"/>
      <c r="LY125" s="63"/>
      <c r="LZ125" s="63"/>
      <c r="MA125" s="63"/>
      <c r="MB125" s="63"/>
      <c r="MC125" s="63"/>
      <c r="MD125" s="63"/>
      <c r="ME125" s="63"/>
      <c r="MF125" s="63"/>
      <c r="MG125" s="63"/>
      <c r="MH125" s="63"/>
      <c r="MI125" s="63"/>
      <c r="MJ125" s="63"/>
      <c r="MK125" s="63"/>
      <c r="ML125" s="63"/>
      <c r="MM125" s="63"/>
      <c r="MN125" s="63"/>
      <c r="MO125" s="63"/>
      <c r="MP125" s="63"/>
      <c r="MQ125" s="63"/>
      <c r="MR125" s="63"/>
      <c r="MS125" s="63"/>
      <c r="MT125" s="63"/>
      <c r="MU125" s="63"/>
      <c r="MV125" s="63"/>
      <c r="MW125" s="63"/>
      <c r="MX125" s="63"/>
      <c r="MY125" s="63"/>
      <c r="MZ125" s="63"/>
      <c r="NA125" s="63"/>
      <c r="NB125" s="63"/>
      <c r="NC125" s="63"/>
      <c r="ND125" s="63"/>
      <c r="NE125" s="63"/>
      <c r="NF125" s="63"/>
      <c r="NG125" s="63"/>
      <c r="NH125" s="63"/>
      <c r="NI125" s="63"/>
      <c r="NJ125" s="63"/>
    </row>
    <row r="126" spans="1:374" s="64" customFormat="1" ht="45" customHeight="1">
      <c r="A126" s="155" t="s">
        <v>391</v>
      </c>
      <c r="B126" s="60" t="s">
        <v>743</v>
      </c>
      <c r="C126" s="61" t="s">
        <v>25</v>
      </c>
      <c r="D126" s="78" t="s">
        <v>392</v>
      </c>
      <c r="E126" s="77"/>
      <c r="F126" s="61"/>
      <c r="G126" s="61"/>
      <c r="H126" s="105"/>
      <c r="I126" s="106"/>
      <c r="J126" s="61"/>
      <c r="K126" s="62"/>
      <c r="L126" s="62"/>
      <c r="M126" s="61"/>
      <c r="N126" s="61"/>
      <c r="O126" s="61"/>
      <c r="P126" s="61"/>
      <c r="Q126" s="8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c r="IF126" s="63"/>
      <c r="IG126" s="63"/>
      <c r="IH126" s="63"/>
      <c r="II126" s="63"/>
      <c r="IJ126" s="63"/>
      <c r="IK126" s="63"/>
      <c r="IL126" s="63"/>
      <c r="IM126" s="63"/>
      <c r="IN126" s="63"/>
      <c r="IO126" s="63"/>
      <c r="IP126" s="63"/>
      <c r="IQ126" s="63"/>
      <c r="IR126" s="63"/>
      <c r="IS126" s="63"/>
      <c r="IT126" s="63"/>
      <c r="IU126" s="63"/>
      <c r="IV126" s="63"/>
      <c r="IW126" s="63"/>
      <c r="IX126" s="63"/>
      <c r="IY126" s="63"/>
      <c r="IZ126" s="63"/>
      <c r="JA126" s="63"/>
      <c r="JB126" s="63"/>
      <c r="JC126" s="63"/>
      <c r="JD126" s="63"/>
      <c r="JE126" s="63"/>
      <c r="JF126" s="63"/>
      <c r="JG126" s="63"/>
      <c r="JH126" s="63"/>
      <c r="JI126" s="63"/>
      <c r="JJ126" s="63"/>
      <c r="JK126" s="63"/>
      <c r="JL126" s="63"/>
      <c r="JM126" s="63"/>
      <c r="JN126" s="63"/>
      <c r="JO126" s="63"/>
      <c r="JP126" s="63"/>
      <c r="JQ126" s="63"/>
      <c r="JR126" s="63"/>
      <c r="JS126" s="63"/>
      <c r="JT126" s="63"/>
      <c r="JU126" s="63"/>
      <c r="JV126" s="63"/>
      <c r="JW126" s="63"/>
      <c r="JX126" s="63"/>
      <c r="JY126" s="63"/>
      <c r="JZ126" s="63"/>
      <c r="KA126" s="63"/>
      <c r="KB126" s="63"/>
      <c r="KC126" s="63"/>
      <c r="KD126" s="63"/>
      <c r="KE126" s="63"/>
      <c r="KF126" s="63"/>
      <c r="KG126" s="63"/>
      <c r="KH126" s="63"/>
      <c r="KI126" s="63"/>
      <c r="KJ126" s="63"/>
      <c r="KK126" s="63"/>
      <c r="KL126" s="63"/>
      <c r="KM126" s="63"/>
      <c r="KN126" s="63"/>
      <c r="KO126" s="63"/>
      <c r="KP126" s="63"/>
      <c r="KQ126" s="63"/>
      <c r="KR126" s="63"/>
      <c r="KS126" s="63"/>
      <c r="KT126" s="63"/>
      <c r="KU126" s="63"/>
      <c r="KV126" s="63"/>
      <c r="KW126" s="63"/>
      <c r="KX126" s="63"/>
      <c r="KY126" s="63"/>
      <c r="KZ126" s="63"/>
      <c r="LA126" s="63"/>
      <c r="LB126" s="63"/>
      <c r="LC126" s="63"/>
      <c r="LD126" s="63"/>
      <c r="LE126" s="63"/>
      <c r="LF126" s="63"/>
      <c r="LG126" s="63"/>
      <c r="LH126" s="63"/>
      <c r="LI126" s="63"/>
      <c r="LJ126" s="63"/>
      <c r="LK126" s="63"/>
      <c r="LL126" s="63"/>
      <c r="LM126" s="63"/>
      <c r="LN126" s="63"/>
      <c r="LO126" s="63"/>
      <c r="LP126" s="63"/>
      <c r="LQ126" s="63"/>
      <c r="LR126" s="63"/>
      <c r="LS126" s="63"/>
      <c r="LT126" s="63"/>
      <c r="LU126" s="63"/>
      <c r="LV126" s="63"/>
      <c r="LW126" s="63"/>
      <c r="LX126" s="63"/>
      <c r="LY126" s="63"/>
      <c r="LZ126" s="63"/>
      <c r="MA126" s="63"/>
      <c r="MB126" s="63"/>
      <c r="MC126" s="63"/>
      <c r="MD126" s="63"/>
      <c r="ME126" s="63"/>
      <c r="MF126" s="63"/>
      <c r="MG126" s="63"/>
      <c r="MH126" s="63"/>
      <c r="MI126" s="63"/>
      <c r="MJ126" s="63"/>
      <c r="MK126" s="63"/>
      <c r="ML126" s="63"/>
      <c r="MM126" s="63"/>
      <c r="MN126" s="63"/>
      <c r="MO126" s="63"/>
      <c r="MP126" s="63"/>
      <c r="MQ126" s="63"/>
      <c r="MR126" s="63"/>
      <c r="MS126" s="63"/>
      <c r="MT126" s="63"/>
      <c r="MU126" s="63"/>
      <c r="MV126" s="63"/>
      <c r="MW126" s="63"/>
      <c r="MX126" s="63"/>
      <c r="MY126" s="63"/>
      <c r="MZ126" s="63"/>
      <c r="NA126" s="63"/>
      <c r="NB126" s="63"/>
      <c r="NC126" s="63"/>
      <c r="ND126" s="63"/>
      <c r="NE126" s="63"/>
      <c r="NF126" s="63"/>
      <c r="NG126" s="63"/>
      <c r="NH126" s="63"/>
      <c r="NI126" s="63"/>
      <c r="NJ126" s="63"/>
    </row>
    <row r="127" spans="1:374" s="64" customFormat="1" ht="45" customHeight="1">
      <c r="A127" s="155" t="s">
        <v>393</v>
      </c>
      <c r="B127" s="60" t="s">
        <v>744</v>
      </c>
      <c r="C127" s="61" t="s">
        <v>25</v>
      </c>
      <c r="D127" s="78" t="s">
        <v>394</v>
      </c>
      <c r="E127" s="77"/>
      <c r="F127" s="61"/>
      <c r="G127" s="61"/>
      <c r="H127" s="105"/>
      <c r="I127" s="106"/>
      <c r="J127" s="61"/>
      <c r="K127" s="62"/>
      <c r="L127" s="62"/>
      <c r="M127" s="61"/>
      <c r="N127" s="61"/>
      <c r="O127" s="61"/>
      <c r="P127" s="61"/>
      <c r="Q127" s="8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c r="IF127" s="63"/>
      <c r="IG127" s="63"/>
      <c r="IH127" s="63"/>
      <c r="II127" s="63"/>
      <c r="IJ127" s="63"/>
      <c r="IK127" s="63"/>
      <c r="IL127" s="63"/>
      <c r="IM127" s="63"/>
      <c r="IN127" s="63"/>
      <c r="IO127" s="63"/>
      <c r="IP127" s="63"/>
      <c r="IQ127" s="63"/>
      <c r="IR127" s="63"/>
      <c r="IS127" s="63"/>
      <c r="IT127" s="63"/>
      <c r="IU127" s="63"/>
      <c r="IV127" s="63"/>
      <c r="IW127" s="63"/>
      <c r="IX127" s="63"/>
      <c r="IY127" s="63"/>
      <c r="IZ127" s="63"/>
      <c r="JA127" s="63"/>
      <c r="JB127" s="63"/>
      <c r="JC127" s="63"/>
      <c r="JD127" s="63"/>
      <c r="JE127" s="63"/>
      <c r="JF127" s="63"/>
      <c r="JG127" s="63"/>
      <c r="JH127" s="63"/>
      <c r="JI127" s="63"/>
      <c r="JJ127" s="63"/>
      <c r="JK127" s="63"/>
      <c r="JL127" s="63"/>
      <c r="JM127" s="63"/>
      <c r="JN127" s="63"/>
      <c r="JO127" s="63"/>
      <c r="JP127" s="63"/>
      <c r="JQ127" s="63"/>
      <c r="JR127" s="63"/>
      <c r="JS127" s="63"/>
      <c r="JT127" s="63"/>
      <c r="JU127" s="63"/>
      <c r="JV127" s="63"/>
      <c r="JW127" s="63"/>
      <c r="JX127" s="63"/>
      <c r="JY127" s="63"/>
      <c r="JZ127" s="63"/>
      <c r="KA127" s="63"/>
      <c r="KB127" s="63"/>
      <c r="KC127" s="63"/>
      <c r="KD127" s="63"/>
      <c r="KE127" s="63"/>
      <c r="KF127" s="63"/>
      <c r="KG127" s="63"/>
      <c r="KH127" s="63"/>
      <c r="KI127" s="63"/>
      <c r="KJ127" s="63"/>
      <c r="KK127" s="63"/>
      <c r="KL127" s="63"/>
      <c r="KM127" s="63"/>
      <c r="KN127" s="63"/>
      <c r="KO127" s="63"/>
      <c r="KP127" s="63"/>
      <c r="KQ127" s="63"/>
      <c r="KR127" s="63"/>
      <c r="KS127" s="63"/>
      <c r="KT127" s="63"/>
      <c r="KU127" s="63"/>
      <c r="KV127" s="63"/>
      <c r="KW127" s="63"/>
      <c r="KX127" s="63"/>
      <c r="KY127" s="63"/>
      <c r="KZ127" s="63"/>
      <c r="LA127" s="63"/>
      <c r="LB127" s="63"/>
      <c r="LC127" s="63"/>
      <c r="LD127" s="63"/>
      <c r="LE127" s="63"/>
      <c r="LF127" s="63"/>
      <c r="LG127" s="63"/>
      <c r="LH127" s="63"/>
      <c r="LI127" s="63"/>
      <c r="LJ127" s="63"/>
      <c r="LK127" s="63"/>
      <c r="LL127" s="63"/>
      <c r="LM127" s="63"/>
      <c r="LN127" s="63"/>
      <c r="LO127" s="63"/>
      <c r="LP127" s="63"/>
      <c r="LQ127" s="63"/>
      <c r="LR127" s="63"/>
      <c r="LS127" s="63"/>
      <c r="LT127" s="63"/>
      <c r="LU127" s="63"/>
      <c r="LV127" s="63"/>
      <c r="LW127" s="63"/>
      <c r="LX127" s="63"/>
      <c r="LY127" s="63"/>
      <c r="LZ127" s="63"/>
      <c r="MA127" s="63"/>
      <c r="MB127" s="63"/>
      <c r="MC127" s="63"/>
      <c r="MD127" s="63"/>
      <c r="ME127" s="63"/>
      <c r="MF127" s="63"/>
      <c r="MG127" s="63"/>
      <c r="MH127" s="63"/>
      <c r="MI127" s="63"/>
      <c r="MJ127" s="63"/>
      <c r="MK127" s="63"/>
      <c r="ML127" s="63"/>
      <c r="MM127" s="63"/>
      <c r="MN127" s="63"/>
      <c r="MO127" s="63"/>
      <c r="MP127" s="63"/>
      <c r="MQ127" s="63"/>
      <c r="MR127" s="63"/>
      <c r="MS127" s="63"/>
      <c r="MT127" s="63"/>
      <c r="MU127" s="63"/>
      <c r="MV127" s="63"/>
      <c r="MW127" s="63"/>
      <c r="MX127" s="63"/>
      <c r="MY127" s="63"/>
      <c r="MZ127" s="63"/>
      <c r="NA127" s="63"/>
      <c r="NB127" s="63"/>
      <c r="NC127" s="63"/>
      <c r="ND127" s="63"/>
      <c r="NE127" s="63"/>
      <c r="NF127" s="63"/>
      <c r="NG127" s="63"/>
      <c r="NH127" s="63"/>
      <c r="NI127" s="63"/>
      <c r="NJ127" s="63"/>
    </row>
    <row r="128" spans="1:374" s="64" customFormat="1" ht="45" customHeight="1">
      <c r="A128" s="155" t="s">
        <v>395</v>
      </c>
      <c r="B128" s="60" t="s">
        <v>745</v>
      </c>
      <c r="C128" s="61" t="s">
        <v>25</v>
      </c>
      <c r="D128" s="78" t="s">
        <v>396</v>
      </c>
      <c r="E128" s="77"/>
      <c r="F128" s="61"/>
      <c r="G128" s="61"/>
      <c r="H128" s="105"/>
      <c r="I128" s="106"/>
      <c r="J128" s="61"/>
      <c r="K128" s="62"/>
      <c r="L128" s="62"/>
      <c r="M128" s="61"/>
      <c r="N128" s="61"/>
      <c r="O128" s="61"/>
      <c r="P128" s="61"/>
      <c r="Q128" s="8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c r="IF128" s="63"/>
      <c r="IG128" s="63"/>
      <c r="IH128" s="63"/>
      <c r="II128" s="63"/>
      <c r="IJ128" s="63"/>
      <c r="IK128" s="63"/>
      <c r="IL128" s="63"/>
      <c r="IM128" s="63"/>
      <c r="IN128" s="63"/>
      <c r="IO128" s="63"/>
      <c r="IP128" s="63"/>
      <c r="IQ128" s="63"/>
      <c r="IR128" s="63"/>
      <c r="IS128" s="63"/>
      <c r="IT128" s="63"/>
      <c r="IU128" s="63"/>
      <c r="IV128" s="63"/>
      <c r="IW128" s="63"/>
      <c r="IX128" s="63"/>
      <c r="IY128" s="63"/>
      <c r="IZ128" s="63"/>
      <c r="JA128" s="63"/>
      <c r="JB128" s="63"/>
      <c r="JC128" s="63"/>
      <c r="JD128" s="63"/>
      <c r="JE128" s="63"/>
      <c r="JF128" s="63"/>
      <c r="JG128" s="63"/>
      <c r="JH128" s="63"/>
      <c r="JI128" s="63"/>
      <c r="JJ128" s="63"/>
      <c r="JK128" s="63"/>
      <c r="JL128" s="63"/>
      <c r="JM128" s="63"/>
      <c r="JN128" s="63"/>
      <c r="JO128" s="63"/>
      <c r="JP128" s="63"/>
      <c r="JQ128" s="63"/>
      <c r="JR128" s="63"/>
      <c r="JS128" s="63"/>
      <c r="JT128" s="63"/>
      <c r="JU128" s="63"/>
      <c r="JV128" s="63"/>
      <c r="JW128" s="63"/>
      <c r="JX128" s="63"/>
      <c r="JY128" s="63"/>
      <c r="JZ128" s="63"/>
      <c r="KA128" s="63"/>
      <c r="KB128" s="63"/>
      <c r="KC128" s="63"/>
      <c r="KD128" s="63"/>
      <c r="KE128" s="63"/>
      <c r="KF128" s="63"/>
      <c r="KG128" s="63"/>
      <c r="KH128" s="63"/>
      <c r="KI128" s="63"/>
      <c r="KJ128" s="63"/>
      <c r="KK128" s="63"/>
      <c r="KL128" s="63"/>
      <c r="KM128" s="63"/>
      <c r="KN128" s="63"/>
      <c r="KO128" s="63"/>
      <c r="KP128" s="63"/>
      <c r="KQ128" s="63"/>
      <c r="KR128" s="63"/>
      <c r="KS128" s="63"/>
      <c r="KT128" s="63"/>
      <c r="KU128" s="63"/>
      <c r="KV128" s="63"/>
      <c r="KW128" s="63"/>
      <c r="KX128" s="63"/>
      <c r="KY128" s="63"/>
      <c r="KZ128" s="63"/>
      <c r="LA128" s="63"/>
      <c r="LB128" s="63"/>
      <c r="LC128" s="63"/>
      <c r="LD128" s="63"/>
      <c r="LE128" s="63"/>
      <c r="LF128" s="63"/>
      <c r="LG128" s="63"/>
      <c r="LH128" s="63"/>
      <c r="LI128" s="63"/>
      <c r="LJ128" s="63"/>
      <c r="LK128" s="63"/>
      <c r="LL128" s="63"/>
      <c r="LM128" s="63"/>
      <c r="LN128" s="63"/>
      <c r="LO128" s="63"/>
      <c r="LP128" s="63"/>
      <c r="LQ128" s="63"/>
      <c r="LR128" s="63"/>
      <c r="LS128" s="63"/>
      <c r="LT128" s="63"/>
      <c r="LU128" s="63"/>
      <c r="LV128" s="63"/>
      <c r="LW128" s="63"/>
      <c r="LX128" s="63"/>
      <c r="LY128" s="63"/>
      <c r="LZ128" s="63"/>
      <c r="MA128" s="63"/>
      <c r="MB128" s="63"/>
      <c r="MC128" s="63"/>
      <c r="MD128" s="63"/>
      <c r="ME128" s="63"/>
      <c r="MF128" s="63"/>
      <c r="MG128" s="63"/>
      <c r="MH128" s="63"/>
      <c r="MI128" s="63"/>
      <c r="MJ128" s="63"/>
      <c r="MK128" s="63"/>
      <c r="ML128" s="63"/>
      <c r="MM128" s="63"/>
      <c r="MN128" s="63"/>
      <c r="MO128" s="63"/>
      <c r="MP128" s="63"/>
      <c r="MQ128" s="63"/>
      <c r="MR128" s="63"/>
      <c r="MS128" s="63"/>
      <c r="MT128" s="63"/>
      <c r="MU128" s="63"/>
      <c r="MV128" s="63"/>
      <c r="MW128" s="63"/>
      <c r="MX128" s="63"/>
      <c r="MY128" s="63"/>
      <c r="MZ128" s="63"/>
      <c r="NA128" s="63"/>
      <c r="NB128" s="63"/>
      <c r="NC128" s="63"/>
      <c r="ND128" s="63"/>
      <c r="NE128" s="63"/>
      <c r="NF128" s="63"/>
      <c r="NG128" s="63"/>
      <c r="NH128" s="63"/>
      <c r="NI128" s="63"/>
      <c r="NJ128" s="63"/>
    </row>
    <row r="129" spans="1:374" s="64" customFormat="1" ht="45" customHeight="1">
      <c r="A129" s="155" t="s">
        <v>397</v>
      </c>
      <c r="B129" s="60" t="s">
        <v>746</v>
      </c>
      <c r="C129" s="61" t="s">
        <v>25</v>
      </c>
      <c r="D129" s="78" t="s">
        <v>398</v>
      </c>
      <c r="E129" s="77"/>
      <c r="F129" s="61"/>
      <c r="G129" s="61"/>
      <c r="H129" s="105"/>
      <c r="I129" s="108"/>
      <c r="J129" s="61"/>
      <c r="K129" s="62"/>
      <c r="L129" s="62"/>
      <c r="M129" s="61"/>
      <c r="N129" s="61"/>
      <c r="O129" s="61"/>
      <c r="P129" s="61"/>
      <c r="Q129" s="8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c r="IF129" s="63"/>
      <c r="IG129" s="63"/>
      <c r="IH129" s="63"/>
      <c r="II129" s="63"/>
      <c r="IJ129" s="63"/>
      <c r="IK129" s="63"/>
      <c r="IL129" s="63"/>
      <c r="IM129" s="63"/>
      <c r="IN129" s="63"/>
      <c r="IO129" s="63"/>
      <c r="IP129" s="63"/>
      <c r="IQ129" s="63"/>
      <c r="IR129" s="63"/>
      <c r="IS129" s="63"/>
      <c r="IT129" s="63"/>
      <c r="IU129" s="63"/>
      <c r="IV129" s="63"/>
      <c r="IW129" s="63"/>
      <c r="IX129" s="63"/>
      <c r="IY129" s="63"/>
      <c r="IZ129" s="63"/>
      <c r="JA129" s="63"/>
      <c r="JB129" s="63"/>
      <c r="JC129" s="63"/>
      <c r="JD129" s="63"/>
      <c r="JE129" s="63"/>
      <c r="JF129" s="63"/>
      <c r="JG129" s="63"/>
      <c r="JH129" s="63"/>
      <c r="JI129" s="63"/>
      <c r="JJ129" s="63"/>
      <c r="JK129" s="63"/>
      <c r="JL129" s="63"/>
      <c r="JM129" s="63"/>
      <c r="JN129" s="63"/>
      <c r="JO129" s="63"/>
      <c r="JP129" s="63"/>
      <c r="JQ129" s="63"/>
      <c r="JR129" s="63"/>
      <c r="JS129" s="63"/>
      <c r="JT129" s="63"/>
      <c r="JU129" s="63"/>
      <c r="JV129" s="63"/>
      <c r="JW129" s="63"/>
      <c r="JX129" s="63"/>
      <c r="JY129" s="63"/>
      <c r="JZ129" s="63"/>
      <c r="KA129" s="63"/>
      <c r="KB129" s="63"/>
      <c r="KC129" s="63"/>
      <c r="KD129" s="63"/>
      <c r="KE129" s="63"/>
      <c r="KF129" s="63"/>
      <c r="KG129" s="63"/>
      <c r="KH129" s="63"/>
      <c r="KI129" s="63"/>
      <c r="KJ129" s="63"/>
      <c r="KK129" s="63"/>
      <c r="KL129" s="63"/>
      <c r="KM129" s="63"/>
      <c r="KN129" s="63"/>
      <c r="KO129" s="63"/>
      <c r="KP129" s="63"/>
      <c r="KQ129" s="63"/>
      <c r="KR129" s="63"/>
      <c r="KS129" s="63"/>
      <c r="KT129" s="63"/>
      <c r="KU129" s="63"/>
      <c r="KV129" s="63"/>
      <c r="KW129" s="63"/>
      <c r="KX129" s="63"/>
      <c r="KY129" s="63"/>
      <c r="KZ129" s="63"/>
      <c r="LA129" s="63"/>
      <c r="LB129" s="63"/>
      <c r="LC129" s="63"/>
      <c r="LD129" s="63"/>
      <c r="LE129" s="63"/>
      <c r="LF129" s="63"/>
      <c r="LG129" s="63"/>
      <c r="LH129" s="63"/>
      <c r="LI129" s="63"/>
      <c r="LJ129" s="63"/>
      <c r="LK129" s="63"/>
      <c r="LL129" s="63"/>
      <c r="LM129" s="63"/>
      <c r="LN129" s="63"/>
      <c r="LO129" s="63"/>
      <c r="LP129" s="63"/>
      <c r="LQ129" s="63"/>
      <c r="LR129" s="63"/>
      <c r="LS129" s="63"/>
      <c r="LT129" s="63"/>
      <c r="LU129" s="63"/>
      <c r="LV129" s="63"/>
      <c r="LW129" s="63"/>
      <c r="LX129" s="63"/>
      <c r="LY129" s="63"/>
      <c r="LZ129" s="63"/>
      <c r="MA129" s="63"/>
      <c r="MB129" s="63"/>
      <c r="MC129" s="63"/>
      <c r="MD129" s="63"/>
      <c r="ME129" s="63"/>
      <c r="MF129" s="63"/>
      <c r="MG129" s="63"/>
      <c r="MH129" s="63"/>
      <c r="MI129" s="63"/>
      <c r="MJ129" s="63"/>
      <c r="MK129" s="63"/>
      <c r="ML129" s="63"/>
      <c r="MM129" s="63"/>
      <c r="MN129" s="63"/>
      <c r="MO129" s="63"/>
      <c r="MP129" s="63"/>
      <c r="MQ129" s="63"/>
      <c r="MR129" s="63"/>
      <c r="MS129" s="63"/>
      <c r="MT129" s="63"/>
      <c r="MU129" s="63"/>
      <c r="MV129" s="63"/>
      <c r="MW129" s="63"/>
      <c r="MX129" s="63"/>
      <c r="MY129" s="63"/>
      <c r="MZ129" s="63"/>
      <c r="NA129" s="63"/>
      <c r="NB129" s="63"/>
      <c r="NC129" s="63"/>
      <c r="ND129" s="63"/>
      <c r="NE129" s="63"/>
      <c r="NF129" s="63"/>
      <c r="NG129" s="63"/>
      <c r="NH129" s="63"/>
      <c r="NI129" s="63"/>
      <c r="NJ129" s="63"/>
    </row>
    <row r="130" spans="1:374" s="64" customFormat="1" ht="45" customHeight="1">
      <c r="A130" s="155" t="s">
        <v>399</v>
      </c>
      <c r="B130" s="60" t="s">
        <v>747</v>
      </c>
      <c r="C130" s="61" t="s">
        <v>25</v>
      </c>
      <c r="D130" s="78" t="s">
        <v>400</v>
      </c>
      <c r="E130" s="77"/>
      <c r="F130" s="61"/>
      <c r="G130" s="61"/>
      <c r="H130" s="105"/>
      <c r="I130" s="108"/>
      <c r="J130" s="61"/>
      <c r="K130" s="62"/>
      <c r="L130" s="62"/>
      <c r="M130" s="61" t="s">
        <v>17</v>
      </c>
      <c r="N130" s="61" t="s">
        <v>49</v>
      </c>
      <c r="O130" s="61" t="s">
        <v>827</v>
      </c>
      <c r="P130" s="61"/>
      <c r="Q130" s="8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c r="IF130" s="63"/>
      <c r="IG130" s="63"/>
      <c r="IH130" s="63"/>
      <c r="II130" s="63"/>
      <c r="IJ130" s="63"/>
      <c r="IK130" s="63"/>
      <c r="IL130" s="63"/>
      <c r="IM130" s="63"/>
      <c r="IN130" s="63"/>
      <c r="IO130" s="63"/>
      <c r="IP130" s="63"/>
      <c r="IQ130" s="63"/>
      <c r="IR130" s="63"/>
      <c r="IS130" s="63"/>
      <c r="IT130" s="63"/>
      <c r="IU130" s="63"/>
      <c r="IV130" s="63"/>
      <c r="IW130" s="63"/>
      <c r="IX130" s="63"/>
      <c r="IY130" s="63"/>
      <c r="IZ130" s="63"/>
      <c r="JA130" s="63"/>
      <c r="JB130" s="63"/>
      <c r="JC130" s="63"/>
      <c r="JD130" s="63"/>
      <c r="JE130" s="63"/>
      <c r="JF130" s="63"/>
      <c r="JG130" s="63"/>
      <c r="JH130" s="63"/>
      <c r="JI130" s="63"/>
      <c r="JJ130" s="63"/>
      <c r="JK130" s="63"/>
      <c r="JL130" s="63"/>
      <c r="JM130" s="63"/>
      <c r="JN130" s="63"/>
      <c r="JO130" s="63"/>
      <c r="JP130" s="63"/>
      <c r="JQ130" s="63"/>
      <c r="JR130" s="63"/>
      <c r="JS130" s="63"/>
      <c r="JT130" s="63"/>
      <c r="JU130" s="63"/>
      <c r="JV130" s="63"/>
      <c r="JW130" s="63"/>
      <c r="JX130" s="63"/>
      <c r="JY130" s="63"/>
      <c r="JZ130" s="63"/>
      <c r="KA130" s="63"/>
      <c r="KB130" s="63"/>
      <c r="KC130" s="63"/>
      <c r="KD130" s="63"/>
      <c r="KE130" s="63"/>
      <c r="KF130" s="63"/>
      <c r="KG130" s="63"/>
      <c r="KH130" s="63"/>
      <c r="KI130" s="63"/>
      <c r="KJ130" s="63"/>
      <c r="KK130" s="63"/>
      <c r="KL130" s="63"/>
      <c r="KM130" s="63"/>
      <c r="KN130" s="63"/>
      <c r="KO130" s="63"/>
      <c r="KP130" s="63"/>
      <c r="KQ130" s="63"/>
      <c r="KR130" s="63"/>
      <c r="KS130" s="63"/>
      <c r="KT130" s="63"/>
      <c r="KU130" s="63"/>
      <c r="KV130" s="63"/>
      <c r="KW130" s="63"/>
      <c r="KX130" s="63"/>
      <c r="KY130" s="63"/>
      <c r="KZ130" s="63"/>
      <c r="LA130" s="63"/>
      <c r="LB130" s="63"/>
      <c r="LC130" s="63"/>
      <c r="LD130" s="63"/>
      <c r="LE130" s="63"/>
      <c r="LF130" s="63"/>
      <c r="LG130" s="63"/>
      <c r="LH130" s="63"/>
      <c r="LI130" s="63"/>
      <c r="LJ130" s="63"/>
      <c r="LK130" s="63"/>
      <c r="LL130" s="63"/>
      <c r="LM130" s="63"/>
      <c r="LN130" s="63"/>
      <c r="LO130" s="63"/>
      <c r="LP130" s="63"/>
      <c r="LQ130" s="63"/>
      <c r="LR130" s="63"/>
      <c r="LS130" s="63"/>
      <c r="LT130" s="63"/>
      <c r="LU130" s="63"/>
      <c r="LV130" s="63"/>
      <c r="LW130" s="63"/>
      <c r="LX130" s="63"/>
      <c r="LY130" s="63"/>
      <c r="LZ130" s="63"/>
      <c r="MA130" s="63"/>
      <c r="MB130" s="63"/>
      <c r="MC130" s="63"/>
      <c r="MD130" s="63"/>
      <c r="ME130" s="63"/>
      <c r="MF130" s="63"/>
      <c r="MG130" s="63"/>
      <c r="MH130" s="63"/>
      <c r="MI130" s="63"/>
      <c r="MJ130" s="63"/>
      <c r="MK130" s="63"/>
      <c r="ML130" s="63"/>
      <c r="MM130" s="63"/>
      <c r="MN130" s="63"/>
      <c r="MO130" s="63"/>
      <c r="MP130" s="63"/>
      <c r="MQ130" s="63"/>
      <c r="MR130" s="63"/>
      <c r="MS130" s="63"/>
      <c r="MT130" s="63"/>
      <c r="MU130" s="63"/>
      <c r="MV130" s="63"/>
      <c r="MW130" s="63"/>
      <c r="MX130" s="63"/>
      <c r="MY130" s="63"/>
      <c r="MZ130" s="63"/>
      <c r="NA130" s="63"/>
      <c r="NB130" s="63"/>
      <c r="NC130" s="63"/>
      <c r="ND130" s="63"/>
      <c r="NE130" s="63"/>
      <c r="NF130" s="63"/>
      <c r="NG130" s="63"/>
      <c r="NH130" s="63"/>
      <c r="NI130" s="63"/>
      <c r="NJ130" s="63"/>
    </row>
    <row r="131" spans="1:374" s="64" customFormat="1" ht="45" customHeight="1">
      <c r="A131" s="155" t="s">
        <v>401</v>
      </c>
      <c r="B131" s="60" t="s">
        <v>748</v>
      </c>
      <c r="C131" s="61" t="s">
        <v>25</v>
      </c>
      <c r="D131" s="78" t="s">
        <v>402</v>
      </c>
      <c r="E131" s="77"/>
      <c r="F131" s="61"/>
      <c r="G131" s="61"/>
      <c r="H131" s="105"/>
      <c r="I131" s="108"/>
      <c r="J131" s="61"/>
      <c r="K131" s="62"/>
      <c r="L131" s="62"/>
      <c r="M131" s="61"/>
      <c r="N131" s="61"/>
      <c r="O131" s="61"/>
      <c r="P131" s="61"/>
      <c r="Q131" s="8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c r="IF131" s="63"/>
      <c r="IG131" s="63"/>
      <c r="IH131" s="63"/>
      <c r="II131" s="63"/>
      <c r="IJ131" s="63"/>
      <c r="IK131" s="63"/>
      <c r="IL131" s="63"/>
      <c r="IM131" s="63"/>
      <c r="IN131" s="63"/>
      <c r="IO131" s="63"/>
      <c r="IP131" s="63"/>
      <c r="IQ131" s="63"/>
      <c r="IR131" s="63"/>
      <c r="IS131" s="63"/>
      <c r="IT131" s="63"/>
      <c r="IU131" s="63"/>
      <c r="IV131" s="63"/>
      <c r="IW131" s="63"/>
      <c r="IX131" s="63"/>
      <c r="IY131" s="63"/>
      <c r="IZ131" s="63"/>
      <c r="JA131" s="63"/>
      <c r="JB131" s="63"/>
      <c r="JC131" s="63"/>
      <c r="JD131" s="63"/>
      <c r="JE131" s="63"/>
      <c r="JF131" s="63"/>
      <c r="JG131" s="63"/>
      <c r="JH131" s="63"/>
      <c r="JI131" s="63"/>
      <c r="JJ131" s="63"/>
      <c r="JK131" s="63"/>
      <c r="JL131" s="63"/>
      <c r="JM131" s="63"/>
      <c r="JN131" s="63"/>
      <c r="JO131" s="63"/>
      <c r="JP131" s="63"/>
      <c r="JQ131" s="63"/>
      <c r="JR131" s="63"/>
      <c r="JS131" s="63"/>
      <c r="JT131" s="63"/>
      <c r="JU131" s="63"/>
      <c r="JV131" s="63"/>
      <c r="JW131" s="63"/>
      <c r="JX131" s="63"/>
      <c r="JY131" s="63"/>
      <c r="JZ131" s="63"/>
      <c r="KA131" s="63"/>
      <c r="KB131" s="63"/>
      <c r="KC131" s="63"/>
      <c r="KD131" s="63"/>
      <c r="KE131" s="63"/>
      <c r="KF131" s="63"/>
      <c r="KG131" s="63"/>
      <c r="KH131" s="63"/>
      <c r="KI131" s="63"/>
      <c r="KJ131" s="63"/>
      <c r="KK131" s="63"/>
      <c r="KL131" s="63"/>
      <c r="KM131" s="63"/>
      <c r="KN131" s="63"/>
      <c r="KO131" s="63"/>
      <c r="KP131" s="63"/>
      <c r="KQ131" s="63"/>
      <c r="KR131" s="63"/>
      <c r="KS131" s="63"/>
      <c r="KT131" s="63"/>
      <c r="KU131" s="63"/>
      <c r="KV131" s="63"/>
      <c r="KW131" s="63"/>
      <c r="KX131" s="63"/>
      <c r="KY131" s="63"/>
      <c r="KZ131" s="63"/>
      <c r="LA131" s="63"/>
      <c r="LB131" s="63"/>
      <c r="LC131" s="63"/>
      <c r="LD131" s="63"/>
      <c r="LE131" s="63"/>
      <c r="LF131" s="63"/>
      <c r="LG131" s="63"/>
      <c r="LH131" s="63"/>
      <c r="LI131" s="63"/>
      <c r="LJ131" s="63"/>
      <c r="LK131" s="63"/>
      <c r="LL131" s="63"/>
      <c r="LM131" s="63"/>
      <c r="LN131" s="63"/>
      <c r="LO131" s="63"/>
      <c r="LP131" s="63"/>
      <c r="LQ131" s="63"/>
      <c r="LR131" s="63"/>
      <c r="LS131" s="63"/>
      <c r="LT131" s="63"/>
      <c r="LU131" s="63"/>
      <c r="LV131" s="63"/>
      <c r="LW131" s="63"/>
      <c r="LX131" s="63"/>
      <c r="LY131" s="63"/>
      <c r="LZ131" s="63"/>
      <c r="MA131" s="63"/>
      <c r="MB131" s="63"/>
      <c r="MC131" s="63"/>
      <c r="MD131" s="63"/>
      <c r="ME131" s="63"/>
      <c r="MF131" s="63"/>
      <c r="MG131" s="63"/>
      <c r="MH131" s="63"/>
      <c r="MI131" s="63"/>
      <c r="MJ131" s="63"/>
      <c r="MK131" s="63"/>
      <c r="ML131" s="63"/>
      <c r="MM131" s="63"/>
      <c r="MN131" s="63"/>
      <c r="MO131" s="63"/>
      <c r="MP131" s="63"/>
      <c r="MQ131" s="63"/>
      <c r="MR131" s="63"/>
      <c r="MS131" s="63"/>
      <c r="MT131" s="63"/>
      <c r="MU131" s="63"/>
      <c r="MV131" s="63"/>
      <c r="MW131" s="63"/>
      <c r="MX131" s="63"/>
      <c r="MY131" s="63"/>
      <c r="MZ131" s="63"/>
      <c r="NA131" s="63"/>
      <c r="NB131" s="63"/>
      <c r="NC131" s="63"/>
      <c r="ND131" s="63"/>
      <c r="NE131" s="63"/>
      <c r="NF131" s="63"/>
      <c r="NG131" s="63"/>
      <c r="NH131" s="63"/>
      <c r="NI131" s="63"/>
      <c r="NJ131" s="63"/>
    </row>
    <row r="132" spans="1:374" s="64" customFormat="1" ht="45" customHeight="1">
      <c r="A132" s="155" t="s">
        <v>403</v>
      </c>
      <c r="B132" s="60" t="s">
        <v>749</v>
      </c>
      <c r="C132" s="61" t="s">
        <v>25</v>
      </c>
      <c r="D132" s="78" t="s">
        <v>404</v>
      </c>
      <c r="E132" s="77"/>
      <c r="F132" s="61"/>
      <c r="G132" s="61"/>
      <c r="H132" s="105"/>
      <c r="I132" s="108"/>
      <c r="J132" s="61"/>
      <c r="K132" s="62"/>
      <c r="L132" s="62"/>
      <c r="M132" s="61"/>
      <c r="N132" s="61"/>
      <c r="O132" s="61"/>
      <c r="P132" s="61"/>
      <c r="Q132" s="8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c r="IF132" s="63"/>
      <c r="IG132" s="63"/>
      <c r="IH132" s="63"/>
      <c r="II132" s="63"/>
      <c r="IJ132" s="63"/>
      <c r="IK132" s="63"/>
      <c r="IL132" s="63"/>
      <c r="IM132" s="63"/>
      <c r="IN132" s="63"/>
      <c r="IO132" s="63"/>
      <c r="IP132" s="63"/>
      <c r="IQ132" s="63"/>
      <c r="IR132" s="63"/>
      <c r="IS132" s="63"/>
      <c r="IT132" s="63"/>
      <c r="IU132" s="63"/>
      <c r="IV132" s="63"/>
      <c r="IW132" s="63"/>
      <c r="IX132" s="63"/>
      <c r="IY132" s="63"/>
      <c r="IZ132" s="63"/>
      <c r="JA132" s="63"/>
      <c r="JB132" s="63"/>
      <c r="JC132" s="63"/>
      <c r="JD132" s="63"/>
      <c r="JE132" s="63"/>
      <c r="JF132" s="63"/>
      <c r="JG132" s="63"/>
      <c r="JH132" s="63"/>
      <c r="JI132" s="63"/>
      <c r="JJ132" s="63"/>
      <c r="JK132" s="63"/>
      <c r="JL132" s="63"/>
      <c r="JM132" s="63"/>
      <c r="JN132" s="63"/>
      <c r="JO132" s="63"/>
      <c r="JP132" s="63"/>
      <c r="JQ132" s="63"/>
      <c r="JR132" s="63"/>
      <c r="JS132" s="63"/>
      <c r="JT132" s="63"/>
      <c r="JU132" s="63"/>
      <c r="JV132" s="63"/>
      <c r="JW132" s="63"/>
      <c r="JX132" s="63"/>
      <c r="JY132" s="63"/>
      <c r="JZ132" s="63"/>
      <c r="KA132" s="63"/>
      <c r="KB132" s="63"/>
      <c r="KC132" s="63"/>
      <c r="KD132" s="63"/>
      <c r="KE132" s="63"/>
      <c r="KF132" s="63"/>
      <c r="KG132" s="63"/>
      <c r="KH132" s="63"/>
      <c r="KI132" s="63"/>
      <c r="KJ132" s="63"/>
      <c r="KK132" s="63"/>
      <c r="KL132" s="63"/>
      <c r="KM132" s="63"/>
      <c r="KN132" s="63"/>
      <c r="KO132" s="63"/>
      <c r="KP132" s="63"/>
      <c r="KQ132" s="63"/>
      <c r="KR132" s="63"/>
      <c r="KS132" s="63"/>
      <c r="KT132" s="63"/>
      <c r="KU132" s="63"/>
      <c r="KV132" s="63"/>
      <c r="KW132" s="63"/>
      <c r="KX132" s="63"/>
      <c r="KY132" s="63"/>
      <c r="KZ132" s="63"/>
      <c r="LA132" s="63"/>
      <c r="LB132" s="63"/>
      <c r="LC132" s="63"/>
      <c r="LD132" s="63"/>
      <c r="LE132" s="63"/>
      <c r="LF132" s="63"/>
      <c r="LG132" s="63"/>
      <c r="LH132" s="63"/>
      <c r="LI132" s="63"/>
      <c r="LJ132" s="63"/>
      <c r="LK132" s="63"/>
      <c r="LL132" s="63"/>
      <c r="LM132" s="63"/>
      <c r="LN132" s="63"/>
      <c r="LO132" s="63"/>
      <c r="LP132" s="63"/>
      <c r="LQ132" s="63"/>
      <c r="LR132" s="63"/>
      <c r="LS132" s="63"/>
      <c r="LT132" s="63"/>
      <c r="LU132" s="63"/>
      <c r="LV132" s="63"/>
      <c r="LW132" s="63"/>
      <c r="LX132" s="63"/>
      <c r="LY132" s="63"/>
      <c r="LZ132" s="63"/>
      <c r="MA132" s="63"/>
      <c r="MB132" s="63"/>
      <c r="MC132" s="63"/>
      <c r="MD132" s="63"/>
      <c r="ME132" s="63"/>
      <c r="MF132" s="63"/>
      <c r="MG132" s="63"/>
      <c r="MH132" s="63"/>
      <c r="MI132" s="63"/>
      <c r="MJ132" s="63"/>
      <c r="MK132" s="63"/>
      <c r="ML132" s="63"/>
      <c r="MM132" s="63"/>
      <c r="MN132" s="63"/>
      <c r="MO132" s="63"/>
      <c r="MP132" s="63"/>
      <c r="MQ132" s="63"/>
      <c r="MR132" s="63"/>
      <c r="MS132" s="63"/>
      <c r="MT132" s="63"/>
      <c r="MU132" s="63"/>
      <c r="MV132" s="63"/>
      <c r="MW132" s="63"/>
      <c r="MX132" s="63"/>
      <c r="MY132" s="63"/>
      <c r="MZ132" s="63"/>
      <c r="NA132" s="63"/>
      <c r="NB132" s="63"/>
      <c r="NC132" s="63"/>
      <c r="ND132" s="63"/>
      <c r="NE132" s="63"/>
      <c r="NF132" s="63"/>
      <c r="NG132" s="63"/>
      <c r="NH132" s="63"/>
      <c r="NI132" s="63"/>
      <c r="NJ132" s="63"/>
    </row>
    <row r="133" spans="1:374" s="64" customFormat="1" ht="45" customHeight="1">
      <c r="A133" s="155" t="s">
        <v>405</v>
      </c>
      <c r="B133" s="60" t="s">
        <v>750</v>
      </c>
      <c r="C133" s="61" t="s">
        <v>25</v>
      </c>
      <c r="D133" s="78" t="s">
        <v>406</v>
      </c>
      <c r="E133" s="77"/>
      <c r="F133" s="61"/>
      <c r="G133" s="61"/>
      <c r="H133" s="105"/>
      <c r="I133" s="108"/>
      <c r="J133" s="61"/>
      <c r="K133" s="62"/>
      <c r="L133" s="62"/>
      <c r="M133" s="61"/>
      <c r="N133" s="61"/>
      <c r="O133" s="61"/>
      <c r="P133" s="61"/>
      <c r="Q133" s="8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c r="IF133" s="63"/>
      <c r="IG133" s="63"/>
      <c r="IH133" s="63"/>
      <c r="II133" s="63"/>
      <c r="IJ133" s="63"/>
      <c r="IK133" s="63"/>
      <c r="IL133" s="63"/>
      <c r="IM133" s="63"/>
      <c r="IN133" s="63"/>
      <c r="IO133" s="63"/>
      <c r="IP133" s="63"/>
      <c r="IQ133" s="63"/>
      <c r="IR133" s="63"/>
      <c r="IS133" s="63"/>
      <c r="IT133" s="63"/>
      <c r="IU133" s="63"/>
      <c r="IV133" s="63"/>
      <c r="IW133" s="63"/>
      <c r="IX133" s="63"/>
      <c r="IY133" s="63"/>
      <c r="IZ133" s="63"/>
      <c r="JA133" s="63"/>
      <c r="JB133" s="63"/>
      <c r="JC133" s="63"/>
      <c r="JD133" s="63"/>
      <c r="JE133" s="63"/>
      <c r="JF133" s="63"/>
      <c r="JG133" s="63"/>
      <c r="JH133" s="63"/>
      <c r="JI133" s="63"/>
      <c r="JJ133" s="63"/>
      <c r="JK133" s="63"/>
      <c r="JL133" s="63"/>
      <c r="JM133" s="63"/>
      <c r="JN133" s="63"/>
      <c r="JO133" s="63"/>
      <c r="JP133" s="63"/>
      <c r="JQ133" s="63"/>
      <c r="JR133" s="63"/>
      <c r="JS133" s="63"/>
      <c r="JT133" s="63"/>
      <c r="JU133" s="63"/>
      <c r="JV133" s="63"/>
      <c r="JW133" s="63"/>
      <c r="JX133" s="63"/>
      <c r="JY133" s="63"/>
      <c r="JZ133" s="63"/>
      <c r="KA133" s="63"/>
      <c r="KB133" s="63"/>
      <c r="KC133" s="63"/>
      <c r="KD133" s="63"/>
      <c r="KE133" s="63"/>
      <c r="KF133" s="63"/>
      <c r="KG133" s="63"/>
      <c r="KH133" s="63"/>
      <c r="KI133" s="63"/>
      <c r="KJ133" s="63"/>
      <c r="KK133" s="63"/>
      <c r="KL133" s="63"/>
      <c r="KM133" s="63"/>
      <c r="KN133" s="63"/>
      <c r="KO133" s="63"/>
      <c r="KP133" s="63"/>
      <c r="KQ133" s="63"/>
      <c r="KR133" s="63"/>
      <c r="KS133" s="63"/>
      <c r="KT133" s="63"/>
      <c r="KU133" s="63"/>
      <c r="KV133" s="63"/>
      <c r="KW133" s="63"/>
      <c r="KX133" s="63"/>
      <c r="KY133" s="63"/>
      <c r="KZ133" s="63"/>
      <c r="LA133" s="63"/>
      <c r="LB133" s="63"/>
      <c r="LC133" s="63"/>
      <c r="LD133" s="63"/>
      <c r="LE133" s="63"/>
      <c r="LF133" s="63"/>
      <c r="LG133" s="63"/>
      <c r="LH133" s="63"/>
      <c r="LI133" s="63"/>
      <c r="LJ133" s="63"/>
      <c r="LK133" s="63"/>
      <c r="LL133" s="63"/>
      <c r="LM133" s="63"/>
      <c r="LN133" s="63"/>
      <c r="LO133" s="63"/>
      <c r="LP133" s="63"/>
      <c r="LQ133" s="63"/>
      <c r="LR133" s="63"/>
      <c r="LS133" s="63"/>
      <c r="LT133" s="63"/>
      <c r="LU133" s="63"/>
      <c r="LV133" s="63"/>
      <c r="LW133" s="63"/>
      <c r="LX133" s="63"/>
      <c r="LY133" s="63"/>
      <c r="LZ133" s="63"/>
      <c r="MA133" s="63"/>
      <c r="MB133" s="63"/>
      <c r="MC133" s="63"/>
      <c r="MD133" s="63"/>
      <c r="ME133" s="63"/>
      <c r="MF133" s="63"/>
      <c r="MG133" s="63"/>
      <c r="MH133" s="63"/>
      <c r="MI133" s="63"/>
      <c r="MJ133" s="63"/>
      <c r="MK133" s="63"/>
      <c r="ML133" s="63"/>
      <c r="MM133" s="63"/>
      <c r="MN133" s="63"/>
      <c r="MO133" s="63"/>
      <c r="MP133" s="63"/>
      <c r="MQ133" s="63"/>
      <c r="MR133" s="63"/>
      <c r="MS133" s="63"/>
      <c r="MT133" s="63"/>
      <c r="MU133" s="63"/>
      <c r="MV133" s="63"/>
      <c r="MW133" s="63"/>
      <c r="MX133" s="63"/>
      <c r="MY133" s="63"/>
      <c r="MZ133" s="63"/>
      <c r="NA133" s="63"/>
      <c r="NB133" s="63"/>
      <c r="NC133" s="63"/>
      <c r="ND133" s="63"/>
      <c r="NE133" s="63"/>
      <c r="NF133" s="63"/>
      <c r="NG133" s="63"/>
      <c r="NH133" s="63"/>
      <c r="NI133" s="63"/>
      <c r="NJ133" s="63"/>
    </row>
    <row r="134" spans="1:374" s="64" customFormat="1" ht="45" customHeight="1">
      <c r="A134" s="155" t="s">
        <v>407</v>
      </c>
      <c r="B134" s="60" t="s">
        <v>751</v>
      </c>
      <c r="C134" s="61" t="s">
        <v>25</v>
      </c>
      <c r="D134" s="78" t="s">
        <v>408</v>
      </c>
      <c r="E134" s="77"/>
      <c r="F134" s="61"/>
      <c r="G134" s="61"/>
      <c r="H134" s="105"/>
      <c r="I134" s="108"/>
      <c r="J134" s="61"/>
      <c r="K134" s="62"/>
      <c r="L134" s="62"/>
      <c r="M134" s="61"/>
      <c r="N134" s="61"/>
      <c r="O134" s="61"/>
      <c r="P134" s="61"/>
      <c r="Q134" s="8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c r="IF134" s="63"/>
      <c r="IG134" s="63"/>
      <c r="IH134" s="63"/>
      <c r="II134" s="63"/>
      <c r="IJ134" s="63"/>
      <c r="IK134" s="63"/>
      <c r="IL134" s="63"/>
      <c r="IM134" s="63"/>
      <c r="IN134" s="63"/>
      <c r="IO134" s="63"/>
      <c r="IP134" s="63"/>
      <c r="IQ134" s="63"/>
      <c r="IR134" s="63"/>
      <c r="IS134" s="63"/>
      <c r="IT134" s="63"/>
      <c r="IU134" s="63"/>
      <c r="IV134" s="63"/>
      <c r="IW134" s="63"/>
      <c r="IX134" s="63"/>
      <c r="IY134" s="63"/>
      <c r="IZ134" s="63"/>
      <c r="JA134" s="63"/>
      <c r="JB134" s="63"/>
      <c r="JC134" s="63"/>
      <c r="JD134" s="63"/>
      <c r="JE134" s="63"/>
      <c r="JF134" s="63"/>
      <c r="JG134" s="63"/>
      <c r="JH134" s="63"/>
      <c r="JI134" s="63"/>
      <c r="JJ134" s="63"/>
      <c r="JK134" s="63"/>
      <c r="JL134" s="63"/>
      <c r="JM134" s="63"/>
      <c r="JN134" s="63"/>
      <c r="JO134" s="63"/>
      <c r="JP134" s="63"/>
      <c r="JQ134" s="63"/>
      <c r="JR134" s="63"/>
      <c r="JS134" s="63"/>
      <c r="JT134" s="63"/>
      <c r="JU134" s="63"/>
      <c r="JV134" s="63"/>
      <c r="JW134" s="63"/>
      <c r="JX134" s="63"/>
      <c r="JY134" s="63"/>
      <c r="JZ134" s="63"/>
      <c r="KA134" s="63"/>
      <c r="KB134" s="63"/>
      <c r="KC134" s="63"/>
      <c r="KD134" s="63"/>
      <c r="KE134" s="63"/>
      <c r="KF134" s="63"/>
      <c r="KG134" s="63"/>
      <c r="KH134" s="63"/>
      <c r="KI134" s="63"/>
      <c r="KJ134" s="63"/>
      <c r="KK134" s="63"/>
      <c r="KL134" s="63"/>
      <c r="KM134" s="63"/>
      <c r="KN134" s="63"/>
      <c r="KO134" s="63"/>
      <c r="KP134" s="63"/>
      <c r="KQ134" s="63"/>
      <c r="KR134" s="63"/>
      <c r="KS134" s="63"/>
      <c r="KT134" s="63"/>
      <c r="KU134" s="63"/>
      <c r="KV134" s="63"/>
      <c r="KW134" s="63"/>
      <c r="KX134" s="63"/>
      <c r="KY134" s="63"/>
      <c r="KZ134" s="63"/>
      <c r="LA134" s="63"/>
      <c r="LB134" s="63"/>
      <c r="LC134" s="63"/>
      <c r="LD134" s="63"/>
      <c r="LE134" s="63"/>
      <c r="LF134" s="63"/>
      <c r="LG134" s="63"/>
      <c r="LH134" s="63"/>
      <c r="LI134" s="63"/>
      <c r="LJ134" s="63"/>
      <c r="LK134" s="63"/>
      <c r="LL134" s="63"/>
      <c r="LM134" s="63"/>
      <c r="LN134" s="63"/>
      <c r="LO134" s="63"/>
      <c r="LP134" s="63"/>
      <c r="LQ134" s="63"/>
      <c r="LR134" s="63"/>
      <c r="LS134" s="63"/>
      <c r="LT134" s="63"/>
      <c r="LU134" s="63"/>
      <c r="LV134" s="63"/>
      <c r="LW134" s="63"/>
      <c r="LX134" s="63"/>
      <c r="LY134" s="63"/>
      <c r="LZ134" s="63"/>
      <c r="MA134" s="63"/>
      <c r="MB134" s="63"/>
      <c r="MC134" s="63"/>
      <c r="MD134" s="63"/>
      <c r="ME134" s="63"/>
      <c r="MF134" s="63"/>
      <c r="MG134" s="63"/>
      <c r="MH134" s="63"/>
      <c r="MI134" s="63"/>
      <c r="MJ134" s="63"/>
      <c r="MK134" s="63"/>
      <c r="ML134" s="63"/>
      <c r="MM134" s="63"/>
      <c r="MN134" s="63"/>
      <c r="MO134" s="63"/>
      <c r="MP134" s="63"/>
      <c r="MQ134" s="63"/>
      <c r="MR134" s="63"/>
      <c r="MS134" s="63"/>
      <c r="MT134" s="63"/>
      <c r="MU134" s="63"/>
      <c r="MV134" s="63"/>
      <c r="MW134" s="63"/>
      <c r="MX134" s="63"/>
      <c r="MY134" s="63"/>
      <c r="MZ134" s="63"/>
      <c r="NA134" s="63"/>
      <c r="NB134" s="63"/>
      <c r="NC134" s="63"/>
      <c r="ND134" s="63"/>
      <c r="NE134" s="63"/>
      <c r="NF134" s="63"/>
      <c r="NG134" s="63"/>
      <c r="NH134" s="63"/>
      <c r="NI134" s="63"/>
      <c r="NJ134" s="63"/>
    </row>
    <row r="135" spans="1:374" s="64" customFormat="1" ht="72.599999999999994" customHeight="1">
      <c r="A135" s="155" t="s">
        <v>409</v>
      </c>
      <c r="B135" s="60" t="s">
        <v>752</v>
      </c>
      <c r="C135" s="61" t="s">
        <v>25</v>
      </c>
      <c r="D135" s="78" t="s">
        <v>410</v>
      </c>
      <c r="E135" s="77"/>
      <c r="F135" s="101"/>
      <c r="G135" s="61"/>
      <c r="H135" s="107"/>
      <c r="I135" s="108"/>
      <c r="J135" s="61"/>
      <c r="K135" s="62"/>
      <c r="L135" s="62"/>
      <c r="M135" s="61"/>
      <c r="N135" s="61"/>
      <c r="O135" s="61"/>
      <c r="P135" s="61"/>
      <c r="Q135" s="8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c r="IF135" s="63"/>
      <c r="IG135" s="63"/>
      <c r="IH135" s="63"/>
      <c r="II135" s="63"/>
      <c r="IJ135" s="63"/>
      <c r="IK135" s="63"/>
      <c r="IL135" s="63"/>
      <c r="IM135" s="63"/>
      <c r="IN135" s="63"/>
      <c r="IO135" s="63"/>
      <c r="IP135" s="63"/>
      <c r="IQ135" s="63"/>
      <c r="IR135" s="63"/>
      <c r="IS135" s="63"/>
      <c r="IT135" s="63"/>
      <c r="IU135" s="63"/>
      <c r="IV135" s="63"/>
      <c r="IW135" s="63"/>
      <c r="IX135" s="63"/>
      <c r="IY135" s="63"/>
      <c r="IZ135" s="63"/>
      <c r="JA135" s="63"/>
      <c r="JB135" s="63"/>
      <c r="JC135" s="63"/>
      <c r="JD135" s="63"/>
      <c r="JE135" s="63"/>
      <c r="JF135" s="63"/>
      <c r="JG135" s="63"/>
      <c r="JH135" s="63"/>
      <c r="JI135" s="63"/>
      <c r="JJ135" s="63"/>
      <c r="JK135" s="63"/>
      <c r="JL135" s="63"/>
      <c r="JM135" s="63"/>
      <c r="JN135" s="63"/>
      <c r="JO135" s="63"/>
      <c r="JP135" s="63"/>
      <c r="JQ135" s="63"/>
      <c r="JR135" s="63"/>
      <c r="JS135" s="63"/>
      <c r="JT135" s="63"/>
      <c r="JU135" s="63"/>
      <c r="JV135" s="63"/>
      <c r="JW135" s="63"/>
      <c r="JX135" s="63"/>
      <c r="JY135" s="63"/>
      <c r="JZ135" s="63"/>
      <c r="KA135" s="63"/>
      <c r="KB135" s="63"/>
      <c r="KC135" s="63"/>
      <c r="KD135" s="63"/>
      <c r="KE135" s="63"/>
      <c r="KF135" s="63"/>
      <c r="KG135" s="63"/>
      <c r="KH135" s="63"/>
      <c r="KI135" s="63"/>
      <c r="KJ135" s="63"/>
      <c r="KK135" s="63"/>
      <c r="KL135" s="63"/>
      <c r="KM135" s="63"/>
      <c r="KN135" s="63"/>
      <c r="KO135" s="63"/>
      <c r="KP135" s="63"/>
      <c r="KQ135" s="63"/>
      <c r="KR135" s="63"/>
      <c r="KS135" s="63"/>
      <c r="KT135" s="63"/>
      <c r="KU135" s="63"/>
      <c r="KV135" s="63"/>
      <c r="KW135" s="63"/>
      <c r="KX135" s="63"/>
      <c r="KY135" s="63"/>
      <c r="KZ135" s="63"/>
      <c r="LA135" s="63"/>
      <c r="LB135" s="63"/>
      <c r="LC135" s="63"/>
      <c r="LD135" s="63"/>
      <c r="LE135" s="63"/>
      <c r="LF135" s="63"/>
      <c r="LG135" s="63"/>
      <c r="LH135" s="63"/>
      <c r="LI135" s="63"/>
      <c r="LJ135" s="63"/>
      <c r="LK135" s="63"/>
      <c r="LL135" s="63"/>
      <c r="LM135" s="63"/>
      <c r="LN135" s="63"/>
      <c r="LO135" s="63"/>
      <c r="LP135" s="63"/>
      <c r="LQ135" s="63"/>
      <c r="LR135" s="63"/>
      <c r="LS135" s="63"/>
      <c r="LT135" s="63"/>
      <c r="LU135" s="63"/>
      <c r="LV135" s="63"/>
      <c r="LW135" s="63"/>
      <c r="LX135" s="63"/>
      <c r="LY135" s="63"/>
      <c r="LZ135" s="63"/>
      <c r="MA135" s="63"/>
      <c r="MB135" s="63"/>
      <c r="MC135" s="63"/>
      <c r="MD135" s="63"/>
      <c r="ME135" s="63"/>
      <c r="MF135" s="63"/>
      <c r="MG135" s="63"/>
      <c r="MH135" s="63"/>
      <c r="MI135" s="63"/>
      <c r="MJ135" s="63"/>
      <c r="MK135" s="63"/>
      <c r="ML135" s="63"/>
      <c r="MM135" s="63"/>
      <c r="MN135" s="63"/>
      <c r="MO135" s="63"/>
      <c r="MP135" s="63"/>
      <c r="MQ135" s="63"/>
      <c r="MR135" s="63"/>
      <c r="MS135" s="63"/>
      <c r="MT135" s="63"/>
      <c r="MU135" s="63"/>
      <c r="MV135" s="63"/>
      <c r="MW135" s="63"/>
      <c r="MX135" s="63"/>
      <c r="MY135" s="63"/>
      <c r="MZ135" s="63"/>
      <c r="NA135" s="63"/>
      <c r="NB135" s="63"/>
      <c r="NC135" s="63"/>
      <c r="ND135" s="63"/>
      <c r="NE135" s="63"/>
      <c r="NF135" s="63"/>
      <c r="NG135" s="63"/>
      <c r="NH135" s="63"/>
      <c r="NI135" s="63"/>
      <c r="NJ135" s="63"/>
    </row>
    <row r="136" spans="1:374" s="64" customFormat="1" ht="72.599999999999994" customHeight="1">
      <c r="A136" s="155" t="s">
        <v>411</v>
      </c>
      <c r="B136" s="60" t="s">
        <v>753</v>
      </c>
      <c r="C136" s="61" t="s">
        <v>25</v>
      </c>
      <c r="D136" s="78" t="s">
        <v>412</v>
      </c>
      <c r="E136" s="77"/>
      <c r="F136" s="101"/>
      <c r="G136" s="61"/>
      <c r="H136" s="107"/>
      <c r="I136" s="108"/>
      <c r="J136" s="61"/>
      <c r="K136" s="62"/>
      <c r="L136" s="62"/>
      <c r="M136" s="61"/>
      <c r="N136" s="61"/>
      <c r="O136" s="61"/>
      <c r="P136" s="61"/>
      <c r="Q136" s="8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c r="IF136" s="63"/>
      <c r="IG136" s="63"/>
      <c r="IH136" s="63"/>
      <c r="II136" s="63"/>
      <c r="IJ136" s="63"/>
      <c r="IK136" s="63"/>
      <c r="IL136" s="63"/>
      <c r="IM136" s="63"/>
      <c r="IN136" s="63"/>
      <c r="IO136" s="63"/>
      <c r="IP136" s="63"/>
      <c r="IQ136" s="63"/>
      <c r="IR136" s="63"/>
      <c r="IS136" s="63"/>
      <c r="IT136" s="63"/>
      <c r="IU136" s="63"/>
      <c r="IV136" s="63"/>
      <c r="IW136" s="63"/>
      <c r="IX136" s="63"/>
      <c r="IY136" s="63"/>
      <c r="IZ136" s="63"/>
      <c r="JA136" s="63"/>
      <c r="JB136" s="63"/>
      <c r="JC136" s="63"/>
      <c r="JD136" s="63"/>
      <c r="JE136" s="63"/>
      <c r="JF136" s="63"/>
      <c r="JG136" s="63"/>
      <c r="JH136" s="63"/>
      <c r="JI136" s="63"/>
      <c r="JJ136" s="63"/>
      <c r="JK136" s="63"/>
      <c r="JL136" s="63"/>
      <c r="JM136" s="63"/>
      <c r="JN136" s="63"/>
      <c r="JO136" s="63"/>
      <c r="JP136" s="63"/>
      <c r="JQ136" s="63"/>
      <c r="JR136" s="63"/>
      <c r="JS136" s="63"/>
      <c r="JT136" s="63"/>
      <c r="JU136" s="63"/>
      <c r="JV136" s="63"/>
      <c r="JW136" s="63"/>
      <c r="JX136" s="63"/>
      <c r="JY136" s="63"/>
      <c r="JZ136" s="63"/>
      <c r="KA136" s="63"/>
      <c r="KB136" s="63"/>
      <c r="KC136" s="63"/>
      <c r="KD136" s="63"/>
      <c r="KE136" s="63"/>
      <c r="KF136" s="63"/>
      <c r="KG136" s="63"/>
      <c r="KH136" s="63"/>
      <c r="KI136" s="63"/>
      <c r="KJ136" s="63"/>
      <c r="KK136" s="63"/>
      <c r="KL136" s="63"/>
      <c r="KM136" s="63"/>
      <c r="KN136" s="63"/>
      <c r="KO136" s="63"/>
      <c r="KP136" s="63"/>
      <c r="KQ136" s="63"/>
      <c r="KR136" s="63"/>
      <c r="KS136" s="63"/>
      <c r="KT136" s="63"/>
      <c r="KU136" s="63"/>
      <c r="KV136" s="63"/>
      <c r="KW136" s="63"/>
      <c r="KX136" s="63"/>
      <c r="KY136" s="63"/>
      <c r="KZ136" s="63"/>
      <c r="LA136" s="63"/>
      <c r="LB136" s="63"/>
      <c r="LC136" s="63"/>
      <c r="LD136" s="63"/>
      <c r="LE136" s="63"/>
      <c r="LF136" s="63"/>
      <c r="LG136" s="63"/>
      <c r="LH136" s="63"/>
      <c r="LI136" s="63"/>
      <c r="LJ136" s="63"/>
      <c r="LK136" s="63"/>
      <c r="LL136" s="63"/>
      <c r="LM136" s="63"/>
      <c r="LN136" s="63"/>
      <c r="LO136" s="63"/>
      <c r="LP136" s="63"/>
      <c r="LQ136" s="63"/>
      <c r="LR136" s="63"/>
      <c r="LS136" s="63"/>
      <c r="LT136" s="63"/>
      <c r="LU136" s="63"/>
      <c r="LV136" s="63"/>
      <c r="LW136" s="63"/>
      <c r="LX136" s="63"/>
      <c r="LY136" s="63"/>
      <c r="LZ136" s="63"/>
      <c r="MA136" s="63"/>
      <c r="MB136" s="63"/>
      <c r="MC136" s="63"/>
      <c r="MD136" s="63"/>
      <c r="ME136" s="63"/>
      <c r="MF136" s="63"/>
      <c r="MG136" s="63"/>
      <c r="MH136" s="63"/>
      <c r="MI136" s="63"/>
      <c r="MJ136" s="63"/>
      <c r="MK136" s="63"/>
      <c r="ML136" s="63"/>
      <c r="MM136" s="63"/>
      <c r="MN136" s="63"/>
      <c r="MO136" s="63"/>
      <c r="MP136" s="63"/>
      <c r="MQ136" s="63"/>
      <c r="MR136" s="63"/>
      <c r="MS136" s="63"/>
      <c r="MT136" s="63"/>
      <c r="MU136" s="63"/>
      <c r="MV136" s="63"/>
      <c r="MW136" s="63"/>
      <c r="MX136" s="63"/>
      <c r="MY136" s="63"/>
      <c r="MZ136" s="63"/>
      <c r="NA136" s="63"/>
      <c r="NB136" s="63"/>
      <c r="NC136" s="63"/>
      <c r="ND136" s="63"/>
      <c r="NE136" s="63"/>
      <c r="NF136" s="63"/>
      <c r="NG136" s="63"/>
      <c r="NH136" s="63"/>
      <c r="NI136" s="63"/>
      <c r="NJ136" s="63"/>
    </row>
    <row r="137" spans="1:374" s="64" customFormat="1" ht="45" customHeight="1">
      <c r="A137" s="155" t="s">
        <v>413</v>
      </c>
      <c r="B137" s="60" t="s">
        <v>754</v>
      </c>
      <c r="C137" s="61" t="s">
        <v>25</v>
      </c>
      <c r="D137" s="78" t="s">
        <v>414</v>
      </c>
      <c r="E137" s="77"/>
      <c r="F137" s="101"/>
      <c r="G137" s="61"/>
      <c r="H137" s="107"/>
      <c r="I137" s="108"/>
      <c r="J137" s="61"/>
      <c r="K137" s="62"/>
      <c r="L137" s="62"/>
      <c r="M137" s="61"/>
      <c r="N137" s="61"/>
      <c r="O137" s="61"/>
      <c r="P137" s="61"/>
      <c r="Q137" s="8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c r="IF137" s="63"/>
      <c r="IG137" s="63"/>
      <c r="IH137" s="63"/>
      <c r="II137" s="63"/>
      <c r="IJ137" s="63"/>
      <c r="IK137" s="63"/>
      <c r="IL137" s="63"/>
      <c r="IM137" s="63"/>
      <c r="IN137" s="63"/>
      <c r="IO137" s="63"/>
      <c r="IP137" s="63"/>
      <c r="IQ137" s="63"/>
      <c r="IR137" s="63"/>
      <c r="IS137" s="63"/>
      <c r="IT137" s="63"/>
      <c r="IU137" s="63"/>
      <c r="IV137" s="63"/>
      <c r="IW137" s="63"/>
      <c r="IX137" s="63"/>
      <c r="IY137" s="63"/>
      <c r="IZ137" s="63"/>
      <c r="JA137" s="63"/>
      <c r="JB137" s="63"/>
      <c r="JC137" s="63"/>
      <c r="JD137" s="63"/>
      <c r="JE137" s="63"/>
      <c r="JF137" s="63"/>
      <c r="JG137" s="63"/>
      <c r="JH137" s="63"/>
      <c r="JI137" s="63"/>
      <c r="JJ137" s="63"/>
      <c r="JK137" s="63"/>
      <c r="JL137" s="63"/>
      <c r="JM137" s="63"/>
      <c r="JN137" s="63"/>
      <c r="JO137" s="63"/>
      <c r="JP137" s="63"/>
      <c r="JQ137" s="63"/>
      <c r="JR137" s="63"/>
      <c r="JS137" s="63"/>
      <c r="JT137" s="63"/>
      <c r="JU137" s="63"/>
      <c r="JV137" s="63"/>
      <c r="JW137" s="63"/>
      <c r="JX137" s="63"/>
      <c r="JY137" s="63"/>
      <c r="JZ137" s="63"/>
      <c r="KA137" s="63"/>
      <c r="KB137" s="63"/>
      <c r="KC137" s="63"/>
      <c r="KD137" s="63"/>
      <c r="KE137" s="63"/>
      <c r="KF137" s="63"/>
      <c r="KG137" s="63"/>
      <c r="KH137" s="63"/>
      <c r="KI137" s="63"/>
      <c r="KJ137" s="63"/>
      <c r="KK137" s="63"/>
      <c r="KL137" s="63"/>
      <c r="KM137" s="63"/>
      <c r="KN137" s="63"/>
      <c r="KO137" s="63"/>
      <c r="KP137" s="63"/>
      <c r="KQ137" s="63"/>
      <c r="KR137" s="63"/>
      <c r="KS137" s="63"/>
      <c r="KT137" s="63"/>
      <c r="KU137" s="63"/>
      <c r="KV137" s="63"/>
      <c r="KW137" s="63"/>
      <c r="KX137" s="63"/>
      <c r="KY137" s="63"/>
      <c r="KZ137" s="63"/>
      <c r="LA137" s="63"/>
      <c r="LB137" s="63"/>
      <c r="LC137" s="63"/>
      <c r="LD137" s="63"/>
      <c r="LE137" s="63"/>
      <c r="LF137" s="63"/>
      <c r="LG137" s="63"/>
      <c r="LH137" s="63"/>
      <c r="LI137" s="63"/>
      <c r="LJ137" s="63"/>
      <c r="LK137" s="63"/>
      <c r="LL137" s="63"/>
      <c r="LM137" s="63"/>
      <c r="LN137" s="63"/>
      <c r="LO137" s="63"/>
      <c r="LP137" s="63"/>
      <c r="LQ137" s="63"/>
      <c r="LR137" s="63"/>
      <c r="LS137" s="63"/>
      <c r="LT137" s="63"/>
      <c r="LU137" s="63"/>
      <c r="LV137" s="63"/>
      <c r="LW137" s="63"/>
      <c r="LX137" s="63"/>
      <c r="LY137" s="63"/>
      <c r="LZ137" s="63"/>
      <c r="MA137" s="63"/>
      <c r="MB137" s="63"/>
      <c r="MC137" s="63"/>
      <c r="MD137" s="63"/>
      <c r="ME137" s="63"/>
      <c r="MF137" s="63"/>
      <c r="MG137" s="63"/>
      <c r="MH137" s="63"/>
      <c r="MI137" s="63"/>
      <c r="MJ137" s="63"/>
      <c r="MK137" s="63"/>
      <c r="ML137" s="63"/>
      <c r="MM137" s="63"/>
      <c r="MN137" s="63"/>
      <c r="MO137" s="63"/>
      <c r="MP137" s="63"/>
      <c r="MQ137" s="63"/>
      <c r="MR137" s="63"/>
      <c r="MS137" s="63"/>
      <c r="MT137" s="63"/>
      <c r="MU137" s="63"/>
      <c r="MV137" s="63"/>
      <c r="MW137" s="63"/>
      <c r="MX137" s="63"/>
      <c r="MY137" s="63"/>
      <c r="MZ137" s="63"/>
      <c r="NA137" s="63"/>
      <c r="NB137" s="63"/>
      <c r="NC137" s="63"/>
      <c r="ND137" s="63"/>
      <c r="NE137" s="63"/>
      <c r="NF137" s="63"/>
      <c r="NG137" s="63"/>
      <c r="NH137" s="63"/>
      <c r="NI137" s="63"/>
      <c r="NJ137" s="63"/>
    </row>
    <row r="138" spans="1:374" s="64" customFormat="1" ht="45" customHeight="1">
      <c r="A138" s="155" t="s">
        <v>415</v>
      </c>
      <c r="B138" s="60" t="s">
        <v>755</v>
      </c>
      <c r="C138" s="61" t="s">
        <v>25</v>
      </c>
      <c r="D138" s="78" t="s">
        <v>416</v>
      </c>
      <c r="E138" s="77"/>
      <c r="F138" s="101"/>
      <c r="G138" s="61"/>
      <c r="H138" s="107"/>
      <c r="I138" s="108"/>
      <c r="J138" s="61"/>
      <c r="K138" s="62"/>
      <c r="L138" s="62"/>
      <c r="M138" s="61"/>
      <c r="N138" s="61"/>
      <c r="O138" s="61"/>
      <c r="P138" s="61"/>
      <c r="Q138" s="8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c r="IF138" s="63"/>
      <c r="IG138" s="63"/>
      <c r="IH138" s="63"/>
      <c r="II138" s="63"/>
      <c r="IJ138" s="63"/>
      <c r="IK138" s="63"/>
      <c r="IL138" s="63"/>
      <c r="IM138" s="63"/>
      <c r="IN138" s="63"/>
      <c r="IO138" s="63"/>
      <c r="IP138" s="63"/>
      <c r="IQ138" s="63"/>
      <c r="IR138" s="63"/>
      <c r="IS138" s="63"/>
      <c r="IT138" s="63"/>
      <c r="IU138" s="63"/>
      <c r="IV138" s="63"/>
      <c r="IW138" s="63"/>
      <c r="IX138" s="63"/>
      <c r="IY138" s="63"/>
      <c r="IZ138" s="63"/>
      <c r="JA138" s="63"/>
      <c r="JB138" s="63"/>
      <c r="JC138" s="63"/>
      <c r="JD138" s="63"/>
      <c r="JE138" s="63"/>
      <c r="JF138" s="63"/>
      <c r="JG138" s="63"/>
      <c r="JH138" s="63"/>
      <c r="JI138" s="63"/>
      <c r="JJ138" s="63"/>
      <c r="JK138" s="63"/>
      <c r="JL138" s="63"/>
      <c r="JM138" s="63"/>
      <c r="JN138" s="63"/>
      <c r="JO138" s="63"/>
      <c r="JP138" s="63"/>
      <c r="JQ138" s="63"/>
      <c r="JR138" s="63"/>
      <c r="JS138" s="63"/>
      <c r="JT138" s="63"/>
      <c r="JU138" s="63"/>
      <c r="JV138" s="63"/>
      <c r="JW138" s="63"/>
      <c r="JX138" s="63"/>
      <c r="JY138" s="63"/>
      <c r="JZ138" s="63"/>
      <c r="KA138" s="63"/>
      <c r="KB138" s="63"/>
      <c r="KC138" s="63"/>
      <c r="KD138" s="63"/>
      <c r="KE138" s="63"/>
      <c r="KF138" s="63"/>
      <c r="KG138" s="63"/>
      <c r="KH138" s="63"/>
      <c r="KI138" s="63"/>
      <c r="KJ138" s="63"/>
      <c r="KK138" s="63"/>
      <c r="KL138" s="63"/>
      <c r="KM138" s="63"/>
      <c r="KN138" s="63"/>
      <c r="KO138" s="63"/>
      <c r="KP138" s="63"/>
      <c r="KQ138" s="63"/>
      <c r="KR138" s="63"/>
      <c r="KS138" s="63"/>
      <c r="KT138" s="63"/>
      <c r="KU138" s="63"/>
      <c r="KV138" s="63"/>
      <c r="KW138" s="63"/>
      <c r="KX138" s="63"/>
      <c r="KY138" s="63"/>
      <c r="KZ138" s="63"/>
      <c r="LA138" s="63"/>
      <c r="LB138" s="63"/>
      <c r="LC138" s="63"/>
      <c r="LD138" s="63"/>
      <c r="LE138" s="63"/>
      <c r="LF138" s="63"/>
      <c r="LG138" s="63"/>
      <c r="LH138" s="63"/>
      <c r="LI138" s="63"/>
      <c r="LJ138" s="63"/>
      <c r="LK138" s="63"/>
      <c r="LL138" s="63"/>
      <c r="LM138" s="63"/>
      <c r="LN138" s="63"/>
      <c r="LO138" s="63"/>
      <c r="LP138" s="63"/>
      <c r="LQ138" s="63"/>
      <c r="LR138" s="63"/>
      <c r="LS138" s="63"/>
      <c r="LT138" s="63"/>
      <c r="LU138" s="63"/>
      <c r="LV138" s="63"/>
      <c r="LW138" s="63"/>
      <c r="LX138" s="63"/>
      <c r="LY138" s="63"/>
      <c r="LZ138" s="63"/>
      <c r="MA138" s="63"/>
      <c r="MB138" s="63"/>
      <c r="MC138" s="63"/>
      <c r="MD138" s="63"/>
      <c r="ME138" s="63"/>
      <c r="MF138" s="63"/>
      <c r="MG138" s="63"/>
      <c r="MH138" s="63"/>
      <c r="MI138" s="63"/>
      <c r="MJ138" s="63"/>
      <c r="MK138" s="63"/>
      <c r="ML138" s="63"/>
      <c r="MM138" s="63"/>
      <c r="MN138" s="63"/>
      <c r="MO138" s="63"/>
      <c r="MP138" s="63"/>
      <c r="MQ138" s="63"/>
      <c r="MR138" s="63"/>
      <c r="MS138" s="63"/>
      <c r="MT138" s="63"/>
      <c r="MU138" s="63"/>
      <c r="MV138" s="63"/>
      <c r="MW138" s="63"/>
      <c r="MX138" s="63"/>
      <c r="MY138" s="63"/>
      <c r="MZ138" s="63"/>
      <c r="NA138" s="63"/>
      <c r="NB138" s="63"/>
      <c r="NC138" s="63"/>
      <c r="ND138" s="63"/>
      <c r="NE138" s="63"/>
      <c r="NF138" s="63"/>
      <c r="NG138" s="63"/>
      <c r="NH138" s="63"/>
      <c r="NI138" s="63"/>
      <c r="NJ138" s="63"/>
    </row>
    <row r="139" spans="1:374" s="64" customFormat="1" ht="45" customHeight="1">
      <c r="A139" s="155" t="s">
        <v>417</v>
      </c>
      <c r="B139" s="60" t="s">
        <v>756</v>
      </c>
      <c r="C139" s="61" t="s">
        <v>25</v>
      </c>
      <c r="D139" s="78" t="s">
        <v>418</v>
      </c>
      <c r="E139" s="77"/>
      <c r="F139" s="101"/>
      <c r="G139" s="61"/>
      <c r="H139" s="107"/>
      <c r="I139" s="106"/>
      <c r="J139" s="61"/>
      <c r="K139" s="62"/>
      <c r="L139" s="62"/>
      <c r="M139" s="61"/>
      <c r="N139" s="61"/>
      <c r="O139" s="61"/>
      <c r="P139" s="61"/>
      <c r="Q139" s="8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c r="IF139" s="63"/>
      <c r="IG139" s="63"/>
      <c r="IH139" s="63"/>
      <c r="II139" s="63"/>
      <c r="IJ139" s="63"/>
      <c r="IK139" s="63"/>
      <c r="IL139" s="63"/>
      <c r="IM139" s="63"/>
      <c r="IN139" s="63"/>
      <c r="IO139" s="63"/>
      <c r="IP139" s="63"/>
      <c r="IQ139" s="63"/>
      <c r="IR139" s="63"/>
      <c r="IS139" s="63"/>
      <c r="IT139" s="63"/>
      <c r="IU139" s="63"/>
      <c r="IV139" s="63"/>
      <c r="IW139" s="63"/>
      <c r="IX139" s="63"/>
      <c r="IY139" s="63"/>
      <c r="IZ139" s="63"/>
      <c r="JA139" s="63"/>
      <c r="JB139" s="63"/>
      <c r="JC139" s="63"/>
      <c r="JD139" s="63"/>
      <c r="JE139" s="63"/>
      <c r="JF139" s="63"/>
      <c r="JG139" s="63"/>
      <c r="JH139" s="63"/>
      <c r="JI139" s="63"/>
      <c r="JJ139" s="63"/>
      <c r="JK139" s="63"/>
      <c r="JL139" s="63"/>
      <c r="JM139" s="63"/>
      <c r="JN139" s="63"/>
      <c r="JO139" s="63"/>
      <c r="JP139" s="63"/>
      <c r="JQ139" s="63"/>
      <c r="JR139" s="63"/>
      <c r="JS139" s="63"/>
      <c r="JT139" s="63"/>
      <c r="JU139" s="63"/>
      <c r="JV139" s="63"/>
      <c r="JW139" s="63"/>
      <c r="JX139" s="63"/>
      <c r="JY139" s="63"/>
      <c r="JZ139" s="63"/>
      <c r="KA139" s="63"/>
      <c r="KB139" s="63"/>
      <c r="KC139" s="63"/>
      <c r="KD139" s="63"/>
      <c r="KE139" s="63"/>
      <c r="KF139" s="63"/>
      <c r="KG139" s="63"/>
      <c r="KH139" s="63"/>
      <c r="KI139" s="63"/>
      <c r="KJ139" s="63"/>
      <c r="KK139" s="63"/>
      <c r="KL139" s="63"/>
      <c r="KM139" s="63"/>
      <c r="KN139" s="63"/>
      <c r="KO139" s="63"/>
      <c r="KP139" s="63"/>
      <c r="KQ139" s="63"/>
      <c r="KR139" s="63"/>
      <c r="KS139" s="63"/>
      <c r="KT139" s="63"/>
      <c r="KU139" s="63"/>
      <c r="KV139" s="63"/>
      <c r="KW139" s="63"/>
      <c r="KX139" s="63"/>
      <c r="KY139" s="63"/>
      <c r="KZ139" s="63"/>
      <c r="LA139" s="63"/>
      <c r="LB139" s="63"/>
      <c r="LC139" s="63"/>
      <c r="LD139" s="63"/>
      <c r="LE139" s="63"/>
      <c r="LF139" s="63"/>
      <c r="LG139" s="63"/>
      <c r="LH139" s="63"/>
      <c r="LI139" s="63"/>
      <c r="LJ139" s="63"/>
      <c r="LK139" s="63"/>
      <c r="LL139" s="63"/>
      <c r="LM139" s="63"/>
      <c r="LN139" s="63"/>
      <c r="LO139" s="63"/>
      <c r="LP139" s="63"/>
      <c r="LQ139" s="63"/>
      <c r="LR139" s="63"/>
      <c r="LS139" s="63"/>
      <c r="LT139" s="63"/>
      <c r="LU139" s="63"/>
      <c r="LV139" s="63"/>
      <c r="LW139" s="63"/>
      <c r="LX139" s="63"/>
      <c r="LY139" s="63"/>
      <c r="LZ139" s="63"/>
      <c r="MA139" s="63"/>
      <c r="MB139" s="63"/>
      <c r="MC139" s="63"/>
      <c r="MD139" s="63"/>
      <c r="ME139" s="63"/>
      <c r="MF139" s="63"/>
      <c r="MG139" s="63"/>
      <c r="MH139" s="63"/>
      <c r="MI139" s="63"/>
      <c r="MJ139" s="63"/>
      <c r="MK139" s="63"/>
      <c r="ML139" s="63"/>
      <c r="MM139" s="63"/>
      <c r="MN139" s="63"/>
      <c r="MO139" s="63"/>
      <c r="MP139" s="63"/>
      <c r="MQ139" s="63"/>
      <c r="MR139" s="63"/>
      <c r="MS139" s="63"/>
      <c r="MT139" s="63"/>
      <c r="MU139" s="63"/>
      <c r="MV139" s="63"/>
      <c r="MW139" s="63"/>
      <c r="MX139" s="63"/>
      <c r="MY139" s="63"/>
      <c r="MZ139" s="63"/>
      <c r="NA139" s="63"/>
      <c r="NB139" s="63"/>
      <c r="NC139" s="63"/>
      <c r="ND139" s="63"/>
      <c r="NE139" s="63"/>
      <c r="NF139" s="63"/>
      <c r="NG139" s="63"/>
      <c r="NH139" s="63"/>
      <c r="NI139" s="63"/>
      <c r="NJ139" s="63"/>
    </row>
    <row r="140" spans="1:374" s="64" customFormat="1" ht="45" customHeight="1">
      <c r="A140" s="155" t="s">
        <v>419</v>
      </c>
      <c r="B140" s="60" t="s">
        <v>757</v>
      </c>
      <c r="C140" s="61" t="s">
        <v>25</v>
      </c>
      <c r="D140" s="78" t="s">
        <v>420</v>
      </c>
      <c r="E140" s="77"/>
      <c r="F140" s="101"/>
      <c r="G140" s="61"/>
      <c r="H140" s="107"/>
      <c r="I140" s="106"/>
      <c r="J140" s="61"/>
      <c r="K140" s="62"/>
      <c r="L140" s="62"/>
      <c r="M140" s="61"/>
      <c r="N140" s="61"/>
      <c r="O140" s="61"/>
      <c r="P140" s="61"/>
      <c r="Q140" s="8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c r="IF140" s="63"/>
      <c r="IG140" s="63"/>
      <c r="IH140" s="63"/>
      <c r="II140" s="63"/>
      <c r="IJ140" s="63"/>
      <c r="IK140" s="63"/>
      <c r="IL140" s="63"/>
      <c r="IM140" s="63"/>
      <c r="IN140" s="63"/>
      <c r="IO140" s="63"/>
      <c r="IP140" s="63"/>
      <c r="IQ140" s="63"/>
      <c r="IR140" s="63"/>
      <c r="IS140" s="63"/>
      <c r="IT140" s="63"/>
      <c r="IU140" s="63"/>
      <c r="IV140" s="63"/>
      <c r="IW140" s="63"/>
      <c r="IX140" s="63"/>
      <c r="IY140" s="63"/>
      <c r="IZ140" s="63"/>
      <c r="JA140" s="63"/>
      <c r="JB140" s="63"/>
      <c r="JC140" s="63"/>
      <c r="JD140" s="63"/>
      <c r="JE140" s="63"/>
      <c r="JF140" s="63"/>
      <c r="JG140" s="63"/>
      <c r="JH140" s="63"/>
      <c r="JI140" s="63"/>
      <c r="JJ140" s="63"/>
      <c r="JK140" s="63"/>
      <c r="JL140" s="63"/>
      <c r="JM140" s="63"/>
      <c r="JN140" s="63"/>
      <c r="JO140" s="63"/>
      <c r="JP140" s="63"/>
      <c r="JQ140" s="63"/>
      <c r="JR140" s="63"/>
      <c r="JS140" s="63"/>
      <c r="JT140" s="63"/>
      <c r="JU140" s="63"/>
      <c r="JV140" s="63"/>
      <c r="JW140" s="63"/>
      <c r="JX140" s="63"/>
      <c r="JY140" s="63"/>
      <c r="JZ140" s="63"/>
      <c r="KA140" s="63"/>
      <c r="KB140" s="63"/>
      <c r="KC140" s="63"/>
      <c r="KD140" s="63"/>
      <c r="KE140" s="63"/>
      <c r="KF140" s="63"/>
      <c r="KG140" s="63"/>
      <c r="KH140" s="63"/>
      <c r="KI140" s="63"/>
      <c r="KJ140" s="63"/>
      <c r="KK140" s="63"/>
      <c r="KL140" s="63"/>
      <c r="KM140" s="63"/>
      <c r="KN140" s="63"/>
      <c r="KO140" s="63"/>
      <c r="KP140" s="63"/>
      <c r="KQ140" s="63"/>
      <c r="KR140" s="63"/>
      <c r="KS140" s="63"/>
      <c r="KT140" s="63"/>
      <c r="KU140" s="63"/>
      <c r="KV140" s="63"/>
      <c r="KW140" s="63"/>
      <c r="KX140" s="63"/>
      <c r="KY140" s="63"/>
      <c r="KZ140" s="63"/>
      <c r="LA140" s="63"/>
      <c r="LB140" s="63"/>
      <c r="LC140" s="63"/>
      <c r="LD140" s="63"/>
      <c r="LE140" s="63"/>
      <c r="LF140" s="63"/>
      <c r="LG140" s="63"/>
      <c r="LH140" s="63"/>
      <c r="LI140" s="63"/>
      <c r="LJ140" s="63"/>
      <c r="LK140" s="63"/>
      <c r="LL140" s="63"/>
      <c r="LM140" s="63"/>
      <c r="LN140" s="63"/>
      <c r="LO140" s="63"/>
      <c r="LP140" s="63"/>
      <c r="LQ140" s="63"/>
      <c r="LR140" s="63"/>
      <c r="LS140" s="63"/>
      <c r="LT140" s="63"/>
      <c r="LU140" s="63"/>
      <c r="LV140" s="63"/>
      <c r="LW140" s="63"/>
      <c r="LX140" s="63"/>
      <c r="LY140" s="63"/>
      <c r="LZ140" s="63"/>
      <c r="MA140" s="63"/>
      <c r="MB140" s="63"/>
      <c r="MC140" s="63"/>
      <c r="MD140" s="63"/>
      <c r="ME140" s="63"/>
      <c r="MF140" s="63"/>
      <c r="MG140" s="63"/>
      <c r="MH140" s="63"/>
      <c r="MI140" s="63"/>
      <c r="MJ140" s="63"/>
      <c r="MK140" s="63"/>
      <c r="ML140" s="63"/>
      <c r="MM140" s="63"/>
      <c r="MN140" s="63"/>
      <c r="MO140" s="63"/>
      <c r="MP140" s="63"/>
      <c r="MQ140" s="63"/>
      <c r="MR140" s="63"/>
      <c r="MS140" s="63"/>
      <c r="MT140" s="63"/>
      <c r="MU140" s="63"/>
      <c r="MV140" s="63"/>
      <c r="MW140" s="63"/>
      <c r="MX140" s="63"/>
      <c r="MY140" s="63"/>
      <c r="MZ140" s="63"/>
      <c r="NA140" s="63"/>
      <c r="NB140" s="63"/>
      <c r="NC140" s="63"/>
      <c r="ND140" s="63"/>
      <c r="NE140" s="63"/>
      <c r="NF140" s="63"/>
      <c r="NG140" s="63"/>
      <c r="NH140" s="63"/>
      <c r="NI140" s="63"/>
      <c r="NJ140" s="63"/>
    </row>
    <row r="141" spans="1:374" s="64" customFormat="1" ht="45" customHeight="1">
      <c r="A141" s="155" t="s">
        <v>421</v>
      </c>
      <c r="B141" s="60" t="s">
        <v>758</v>
      </c>
      <c r="C141" s="61" t="s">
        <v>25</v>
      </c>
      <c r="D141" s="78" t="s">
        <v>422</v>
      </c>
      <c r="E141" s="77"/>
      <c r="F141" s="101"/>
      <c r="G141" s="61"/>
      <c r="H141" s="107"/>
      <c r="I141" s="106"/>
      <c r="J141" s="61"/>
      <c r="K141" s="62"/>
      <c r="L141" s="62"/>
      <c r="M141" s="61"/>
      <c r="N141" s="61"/>
      <c r="O141" s="61"/>
      <c r="P141" s="61"/>
      <c r="Q141" s="8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c r="IF141" s="63"/>
      <c r="IG141" s="63"/>
      <c r="IH141" s="63"/>
      <c r="II141" s="63"/>
      <c r="IJ141" s="63"/>
      <c r="IK141" s="63"/>
      <c r="IL141" s="63"/>
      <c r="IM141" s="63"/>
      <c r="IN141" s="63"/>
      <c r="IO141" s="63"/>
      <c r="IP141" s="63"/>
      <c r="IQ141" s="63"/>
      <c r="IR141" s="63"/>
      <c r="IS141" s="63"/>
      <c r="IT141" s="63"/>
      <c r="IU141" s="63"/>
      <c r="IV141" s="63"/>
      <c r="IW141" s="63"/>
      <c r="IX141" s="63"/>
      <c r="IY141" s="63"/>
      <c r="IZ141" s="63"/>
      <c r="JA141" s="63"/>
      <c r="JB141" s="63"/>
      <c r="JC141" s="63"/>
      <c r="JD141" s="63"/>
      <c r="JE141" s="63"/>
      <c r="JF141" s="63"/>
      <c r="JG141" s="63"/>
      <c r="JH141" s="63"/>
      <c r="JI141" s="63"/>
      <c r="JJ141" s="63"/>
      <c r="JK141" s="63"/>
      <c r="JL141" s="63"/>
      <c r="JM141" s="63"/>
      <c r="JN141" s="63"/>
      <c r="JO141" s="63"/>
      <c r="JP141" s="63"/>
      <c r="JQ141" s="63"/>
      <c r="JR141" s="63"/>
      <c r="JS141" s="63"/>
      <c r="JT141" s="63"/>
      <c r="JU141" s="63"/>
      <c r="JV141" s="63"/>
      <c r="JW141" s="63"/>
      <c r="JX141" s="63"/>
      <c r="JY141" s="63"/>
      <c r="JZ141" s="63"/>
      <c r="KA141" s="63"/>
      <c r="KB141" s="63"/>
      <c r="KC141" s="63"/>
      <c r="KD141" s="63"/>
      <c r="KE141" s="63"/>
      <c r="KF141" s="63"/>
      <c r="KG141" s="63"/>
      <c r="KH141" s="63"/>
      <c r="KI141" s="63"/>
      <c r="KJ141" s="63"/>
      <c r="KK141" s="63"/>
      <c r="KL141" s="63"/>
      <c r="KM141" s="63"/>
      <c r="KN141" s="63"/>
      <c r="KO141" s="63"/>
      <c r="KP141" s="63"/>
      <c r="KQ141" s="63"/>
      <c r="KR141" s="63"/>
      <c r="KS141" s="63"/>
      <c r="KT141" s="63"/>
      <c r="KU141" s="63"/>
      <c r="KV141" s="63"/>
      <c r="KW141" s="63"/>
      <c r="KX141" s="63"/>
      <c r="KY141" s="63"/>
      <c r="KZ141" s="63"/>
      <c r="LA141" s="63"/>
      <c r="LB141" s="63"/>
      <c r="LC141" s="63"/>
      <c r="LD141" s="63"/>
      <c r="LE141" s="63"/>
      <c r="LF141" s="63"/>
      <c r="LG141" s="63"/>
      <c r="LH141" s="63"/>
      <c r="LI141" s="63"/>
      <c r="LJ141" s="63"/>
      <c r="LK141" s="63"/>
      <c r="LL141" s="63"/>
      <c r="LM141" s="63"/>
      <c r="LN141" s="63"/>
      <c r="LO141" s="63"/>
      <c r="LP141" s="63"/>
      <c r="LQ141" s="63"/>
      <c r="LR141" s="63"/>
      <c r="LS141" s="63"/>
      <c r="LT141" s="63"/>
      <c r="LU141" s="63"/>
      <c r="LV141" s="63"/>
      <c r="LW141" s="63"/>
      <c r="LX141" s="63"/>
      <c r="LY141" s="63"/>
      <c r="LZ141" s="63"/>
      <c r="MA141" s="63"/>
      <c r="MB141" s="63"/>
      <c r="MC141" s="63"/>
      <c r="MD141" s="63"/>
      <c r="ME141" s="63"/>
      <c r="MF141" s="63"/>
      <c r="MG141" s="63"/>
      <c r="MH141" s="63"/>
      <c r="MI141" s="63"/>
      <c r="MJ141" s="63"/>
      <c r="MK141" s="63"/>
      <c r="ML141" s="63"/>
      <c r="MM141" s="63"/>
      <c r="MN141" s="63"/>
      <c r="MO141" s="63"/>
      <c r="MP141" s="63"/>
      <c r="MQ141" s="63"/>
      <c r="MR141" s="63"/>
      <c r="MS141" s="63"/>
      <c r="MT141" s="63"/>
      <c r="MU141" s="63"/>
      <c r="MV141" s="63"/>
      <c r="MW141" s="63"/>
      <c r="MX141" s="63"/>
      <c r="MY141" s="63"/>
      <c r="MZ141" s="63"/>
      <c r="NA141" s="63"/>
      <c r="NB141" s="63"/>
      <c r="NC141" s="63"/>
      <c r="ND141" s="63"/>
      <c r="NE141" s="63"/>
      <c r="NF141" s="63"/>
      <c r="NG141" s="63"/>
      <c r="NH141" s="63"/>
      <c r="NI141" s="63"/>
      <c r="NJ141" s="63"/>
    </row>
    <row r="142" spans="1:374" s="64" customFormat="1" ht="45" customHeight="1">
      <c r="A142" s="155" t="s">
        <v>423</v>
      </c>
      <c r="B142" s="60" t="s">
        <v>759</v>
      </c>
      <c r="C142" s="61" t="s">
        <v>25</v>
      </c>
      <c r="D142" s="78" t="s">
        <v>424</v>
      </c>
      <c r="E142" s="77"/>
      <c r="F142" s="101"/>
      <c r="G142" s="61"/>
      <c r="H142" s="107"/>
      <c r="I142" s="106"/>
      <c r="J142" s="61"/>
      <c r="K142" s="62"/>
      <c r="L142" s="62"/>
      <c r="M142" s="61"/>
      <c r="N142" s="61"/>
      <c r="O142" s="61"/>
      <c r="P142" s="61"/>
      <c r="Q142" s="8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c r="IF142" s="63"/>
      <c r="IG142" s="63"/>
      <c r="IH142" s="63"/>
      <c r="II142" s="63"/>
      <c r="IJ142" s="63"/>
      <c r="IK142" s="63"/>
      <c r="IL142" s="63"/>
      <c r="IM142" s="63"/>
      <c r="IN142" s="63"/>
      <c r="IO142" s="63"/>
      <c r="IP142" s="63"/>
      <c r="IQ142" s="63"/>
      <c r="IR142" s="63"/>
      <c r="IS142" s="63"/>
      <c r="IT142" s="63"/>
      <c r="IU142" s="63"/>
      <c r="IV142" s="63"/>
      <c r="IW142" s="63"/>
      <c r="IX142" s="63"/>
      <c r="IY142" s="63"/>
      <c r="IZ142" s="63"/>
      <c r="JA142" s="63"/>
      <c r="JB142" s="63"/>
      <c r="JC142" s="63"/>
      <c r="JD142" s="63"/>
      <c r="JE142" s="63"/>
      <c r="JF142" s="63"/>
      <c r="JG142" s="63"/>
      <c r="JH142" s="63"/>
      <c r="JI142" s="63"/>
      <c r="JJ142" s="63"/>
      <c r="JK142" s="63"/>
      <c r="JL142" s="63"/>
      <c r="JM142" s="63"/>
      <c r="JN142" s="63"/>
      <c r="JO142" s="63"/>
      <c r="JP142" s="63"/>
      <c r="JQ142" s="63"/>
      <c r="JR142" s="63"/>
      <c r="JS142" s="63"/>
      <c r="JT142" s="63"/>
      <c r="JU142" s="63"/>
      <c r="JV142" s="63"/>
      <c r="JW142" s="63"/>
      <c r="JX142" s="63"/>
      <c r="JY142" s="63"/>
      <c r="JZ142" s="63"/>
      <c r="KA142" s="63"/>
      <c r="KB142" s="63"/>
      <c r="KC142" s="63"/>
      <c r="KD142" s="63"/>
      <c r="KE142" s="63"/>
      <c r="KF142" s="63"/>
      <c r="KG142" s="63"/>
      <c r="KH142" s="63"/>
      <c r="KI142" s="63"/>
      <c r="KJ142" s="63"/>
      <c r="KK142" s="63"/>
      <c r="KL142" s="63"/>
      <c r="KM142" s="63"/>
      <c r="KN142" s="63"/>
      <c r="KO142" s="63"/>
      <c r="KP142" s="63"/>
      <c r="KQ142" s="63"/>
      <c r="KR142" s="63"/>
      <c r="KS142" s="63"/>
      <c r="KT142" s="63"/>
      <c r="KU142" s="63"/>
      <c r="KV142" s="63"/>
      <c r="KW142" s="63"/>
      <c r="KX142" s="63"/>
      <c r="KY142" s="63"/>
      <c r="KZ142" s="63"/>
      <c r="LA142" s="63"/>
      <c r="LB142" s="63"/>
      <c r="LC142" s="63"/>
      <c r="LD142" s="63"/>
      <c r="LE142" s="63"/>
      <c r="LF142" s="63"/>
      <c r="LG142" s="63"/>
      <c r="LH142" s="63"/>
      <c r="LI142" s="63"/>
      <c r="LJ142" s="63"/>
      <c r="LK142" s="63"/>
      <c r="LL142" s="63"/>
      <c r="LM142" s="63"/>
      <c r="LN142" s="63"/>
      <c r="LO142" s="63"/>
      <c r="LP142" s="63"/>
      <c r="LQ142" s="63"/>
      <c r="LR142" s="63"/>
      <c r="LS142" s="63"/>
      <c r="LT142" s="63"/>
      <c r="LU142" s="63"/>
      <c r="LV142" s="63"/>
      <c r="LW142" s="63"/>
      <c r="LX142" s="63"/>
      <c r="LY142" s="63"/>
      <c r="LZ142" s="63"/>
      <c r="MA142" s="63"/>
      <c r="MB142" s="63"/>
      <c r="MC142" s="63"/>
      <c r="MD142" s="63"/>
      <c r="ME142" s="63"/>
      <c r="MF142" s="63"/>
      <c r="MG142" s="63"/>
      <c r="MH142" s="63"/>
      <c r="MI142" s="63"/>
      <c r="MJ142" s="63"/>
      <c r="MK142" s="63"/>
      <c r="ML142" s="63"/>
      <c r="MM142" s="63"/>
      <c r="MN142" s="63"/>
      <c r="MO142" s="63"/>
      <c r="MP142" s="63"/>
      <c r="MQ142" s="63"/>
      <c r="MR142" s="63"/>
      <c r="MS142" s="63"/>
      <c r="MT142" s="63"/>
      <c r="MU142" s="63"/>
      <c r="MV142" s="63"/>
      <c r="MW142" s="63"/>
      <c r="MX142" s="63"/>
      <c r="MY142" s="63"/>
      <c r="MZ142" s="63"/>
      <c r="NA142" s="63"/>
      <c r="NB142" s="63"/>
      <c r="NC142" s="63"/>
      <c r="ND142" s="63"/>
      <c r="NE142" s="63"/>
      <c r="NF142" s="63"/>
      <c r="NG142" s="63"/>
      <c r="NH142" s="63"/>
      <c r="NI142" s="63"/>
      <c r="NJ142" s="63"/>
    </row>
    <row r="143" spans="1:374" s="64" customFormat="1" ht="45" customHeight="1">
      <c r="A143" s="155" t="s">
        <v>425</v>
      </c>
      <c r="B143" s="60" t="s">
        <v>760</v>
      </c>
      <c r="C143" s="61" t="s">
        <v>25</v>
      </c>
      <c r="D143" s="78" t="s">
        <v>426</v>
      </c>
      <c r="E143" s="77"/>
      <c r="F143" s="101"/>
      <c r="G143" s="61"/>
      <c r="H143" s="107"/>
      <c r="I143" s="106"/>
      <c r="J143" s="61"/>
      <c r="K143" s="62"/>
      <c r="L143" s="62"/>
      <c r="M143" s="61"/>
      <c r="N143" s="61"/>
      <c r="O143" s="61"/>
      <c r="P143" s="61"/>
      <c r="Q143" s="8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c r="IF143" s="63"/>
      <c r="IG143" s="63"/>
      <c r="IH143" s="63"/>
      <c r="II143" s="63"/>
      <c r="IJ143" s="63"/>
      <c r="IK143" s="63"/>
      <c r="IL143" s="63"/>
      <c r="IM143" s="63"/>
      <c r="IN143" s="63"/>
      <c r="IO143" s="63"/>
      <c r="IP143" s="63"/>
      <c r="IQ143" s="63"/>
      <c r="IR143" s="63"/>
      <c r="IS143" s="63"/>
      <c r="IT143" s="63"/>
      <c r="IU143" s="63"/>
      <c r="IV143" s="63"/>
      <c r="IW143" s="63"/>
      <c r="IX143" s="63"/>
      <c r="IY143" s="63"/>
      <c r="IZ143" s="63"/>
      <c r="JA143" s="63"/>
      <c r="JB143" s="63"/>
      <c r="JC143" s="63"/>
      <c r="JD143" s="63"/>
      <c r="JE143" s="63"/>
      <c r="JF143" s="63"/>
      <c r="JG143" s="63"/>
      <c r="JH143" s="63"/>
      <c r="JI143" s="63"/>
      <c r="JJ143" s="63"/>
      <c r="JK143" s="63"/>
      <c r="JL143" s="63"/>
      <c r="JM143" s="63"/>
      <c r="JN143" s="63"/>
      <c r="JO143" s="63"/>
      <c r="JP143" s="63"/>
      <c r="JQ143" s="63"/>
      <c r="JR143" s="63"/>
      <c r="JS143" s="63"/>
      <c r="JT143" s="63"/>
      <c r="JU143" s="63"/>
      <c r="JV143" s="63"/>
      <c r="JW143" s="63"/>
      <c r="JX143" s="63"/>
      <c r="JY143" s="63"/>
      <c r="JZ143" s="63"/>
      <c r="KA143" s="63"/>
      <c r="KB143" s="63"/>
      <c r="KC143" s="63"/>
      <c r="KD143" s="63"/>
      <c r="KE143" s="63"/>
      <c r="KF143" s="63"/>
      <c r="KG143" s="63"/>
      <c r="KH143" s="63"/>
      <c r="KI143" s="63"/>
      <c r="KJ143" s="63"/>
      <c r="KK143" s="63"/>
      <c r="KL143" s="63"/>
      <c r="KM143" s="63"/>
      <c r="KN143" s="63"/>
      <c r="KO143" s="63"/>
      <c r="KP143" s="63"/>
      <c r="KQ143" s="63"/>
      <c r="KR143" s="63"/>
      <c r="KS143" s="63"/>
      <c r="KT143" s="63"/>
      <c r="KU143" s="63"/>
      <c r="KV143" s="63"/>
      <c r="KW143" s="63"/>
      <c r="KX143" s="63"/>
      <c r="KY143" s="63"/>
      <c r="KZ143" s="63"/>
      <c r="LA143" s="63"/>
      <c r="LB143" s="63"/>
      <c r="LC143" s="63"/>
      <c r="LD143" s="63"/>
      <c r="LE143" s="63"/>
      <c r="LF143" s="63"/>
      <c r="LG143" s="63"/>
      <c r="LH143" s="63"/>
      <c r="LI143" s="63"/>
      <c r="LJ143" s="63"/>
      <c r="LK143" s="63"/>
      <c r="LL143" s="63"/>
      <c r="LM143" s="63"/>
      <c r="LN143" s="63"/>
      <c r="LO143" s="63"/>
      <c r="LP143" s="63"/>
      <c r="LQ143" s="63"/>
      <c r="LR143" s="63"/>
      <c r="LS143" s="63"/>
      <c r="LT143" s="63"/>
      <c r="LU143" s="63"/>
      <c r="LV143" s="63"/>
      <c r="LW143" s="63"/>
      <c r="LX143" s="63"/>
      <c r="LY143" s="63"/>
      <c r="LZ143" s="63"/>
      <c r="MA143" s="63"/>
      <c r="MB143" s="63"/>
      <c r="MC143" s="63"/>
      <c r="MD143" s="63"/>
      <c r="ME143" s="63"/>
      <c r="MF143" s="63"/>
      <c r="MG143" s="63"/>
      <c r="MH143" s="63"/>
      <c r="MI143" s="63"/>
      <c r="MJ143" s="63"/>
      <c r="MK143" s="63"/>
      <c r="ML143" s="63"/>
      <c r="MM143" s="63"/>
      <c r="MN143" s="63"/>
      <c r="MO143" s="63"/>
      <c r="MP143" s="63"/>
      <c r="MQ143" s="63"/>
      <c r="MR143" s="63"/>
      <c r="MS143" s="63"/>
      <c r="MT143" s="63"/>
      <c r="MU143" s="63"/>
      <c r="MV143" s="63"/>
      <c r="MW143" s="63"/>
      <c r="MX143" s="63"/>
      <c r="MY143" s="63"/>
      <c r="MZ143" s="63"/>
      <c r="NA143" s="63"/>
      <c r="NB143" s="63"/>
      <c r="NC143" s="63"/>
      <c r="ND143" s="63"/>
      <c r="NE143" s="63"/>
      <c r="NF143" s="63"/>
      <c r="NG143" s="63"/>
      <c r="NH143" s="63"/>
      <c r="NI143" s="63"/>
      <c r="NJ143" s="63"/>
    </row>
    <row r="144" spans="1:374" s="64" customFormat="1" ht="45" customHeight="1">
      <c r="A144" s="155" t="s">
        <v>427</v>
      </c>
      <c r="B144" s="60" t="s">
        <v>761</v>
      </c>
      <c r="C144" s="61" t="s">
        <v>25</v>
      </c>
      <c r="D144" s="78" t="s">
        <v>428</v>
      </c>
      <c r="E144" s="77"/>
      <c r="F144" s="101"/>
      <c r="G144" s="61"/>
      <c r="H144" s="107"/>
      <c r="I144" s="106"/>
      <c r="J144" s="61"/>
      <c r="K144" s="62"/>
      <c r="L144" s="62"/>
      <c r="M144" s="61"/>
      <c r="N144" s="61"/>
      <c r="O144" s="61"/>
      <c r="P144" s="61"/>
      <c r="Q144" s="8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c r="IF144" s="63"/>
      <c r="IG144" s="63"/>
      <c r="IH144" s="63"/>
      <c r="II144" s="63"/>
      <c r="IJ144" s="63"/>
      <c r="IK144" s="63"/>
      <c r="IL144" s="63"/>
      <c r="IM144" s="63"/>
      <c r="IN144" s="63"/>
      <c r="IO144" s="63"/>
      <c r="IP144" s="63"/>
      <c r="IQ144" s="63"/>
      <c r="IR144" s="63"/>
      <c r="IS144" s="63"/>
      <c r="IT144" s="63"/>
      <c r="IU144" s="63"/>
      <c r="IV144" s="63"/>
      <c r="IW144" s="63"/>
      <c r="IX144" s="63"/>
      <c r="IY144" s="63"/>
      <c r="IZ144" s="63"/>
      <c r="JA144" s="63"/>
      <c r="JB144" s="63"/>
      <c r="JC144" s="63"/>
      <c r="JD144" s="63"/>
      <c r="JE144" s="63"/>
      <c r="JF144" s="63"/>
      <c r="JG144" s="63"/>
      <c r="JH144" s="63"/>
      <c r="JI144" s="63"/>
      <c r="JJ144" s="63"/>
      <c r="JK144" s="63"/>
      <c r="JL144" s="63"/>
      <c r="JM144" s="63"/>
      <c r="JN144" s="63"/>
      <c r="JO144" s="63"/>
      <c r="JP144" s="63"/>
      <c r="JQ144" s="63"/>
      <c r="JR144" s="63"/>
      <c r="JS144" s="63"/>
      <c r="JT144" s="63"/>
      <c r="JU144" s="63"/>
      <c r="JV144" s="63"/>
      <c r="JW144" s="63"/>
      <c r="JX144" s="63"/>
      <c r="JY144" s="63"/>
      <c r="JZ144" s="63"/>
      <c r="KA144" s="63"/>
      <c r="KB144" s="63"/>
      <c r="KC144" s="63"/>
      <c r="KD144" s="63"/>
      <c r="KE144" s="63"/>
      <c r="KF144" s="63"/>
      <c r="KG144" s="63"/>
      <c r="KH144" s="63"/>
      <c r="KI144" s="63"/>
      <c r="KJ144" s="63"/>
      <c r="KK144" s="63"/>
      <c r="KL144" s="63"/>
      <c r="KM144" s="63"/>
      <c r="KN144" s="63"/>
      <c r="KO144" s="63"/>
      <c r="KP144" s="63"/>
      <c r="KQ144" s="63"/>
      <c r="KR144" s="63"/>
      <c r="KS144" s="63"/>
      <c r="KT144" s="63"/>
      <c r="KU144" s="63"/>
      <c r="KV144" s="63"/>
      <c r="KW144" s="63"/>
      <c r="KX144" s="63"/>
      <c r="KY144" s="63"/>
      <c r="KZ144" s="63"/>
      <c r="LA144" s="63"/>
      <c r="LB144" s="63"/>
      <c r="LC144" s="63"/>
      <c r="LD144" s="63"/>
      <c r="LE144" s="63"/>
      <c r="LF144" s="63"/>
      <c r="LG144" s="63"/>
      <c r="LH144" s="63"/>
      <c r="LI144" s="63"/>
      <c r="LJ144" s="63"/>
      <c r="LK144" s="63"/>
      <c r="LL144" s="63"/>
      <c r="LM144" s="63"/>
      <c r="LN144" s="63"/>
      <c r="LO144" s="63"/>
      <c r="LP144" s="63"/>
      <c r="LQ144" s="63"/>
      <c r="LR144" s="63"/>
      <c r="LS144" s="63"/>
      <c r="LT144" s="63"/>
      <c r="LU144" s="63"/>
      <c r="LV144" s="63"/>
      <c r="LW144" s="63"/>
      <c r="LX144" s="63"/>
      <c r="LY144" s="63"/>
      <c r="LZ144" s="63"/>
      <c r="MA144" s="63"/>
      <c r="MB144" s="63"/>
      <c r="MC144" s="63"/>
      <c r="MD144" s="63"/>
      <c r="ME144" s="63"/>
      <c r="MF144" s="63"/>
      <c r="MG144" s="63"/>
      <c r="MH144" s="63"/>
      <c r="MI144" s="63"/>
      <c r="MJ144" s="63"/>
      <c r="MK144" s="63"/>
      <c r="ML144" s="63"/>
      <c r="MM144" s="63"/>
      <c r="MN144" s="63"/>
      <c r="MO144" s="63"/>
      <c r="MP144" s="63"/>
      <c r="MQ144" s="63"/>
      <c r="MR144" s="63"/>
      <c r="MS144" s="63"/>
      <c r="MT144" s="63"/>
      <c r="MU144" s="63"/>
      <c r="MV144" s="63"/>
      <c r="MW144" s="63"/>
      <c r="MX144" s="63"/>
      <c r="MY144" s="63"/>
      <c r="MZ144" s="63"/>
      <c r="NA144" s="63"/>
      <c r="NB144" s="63"/>
      <c r="NC144" s="63"/>
      <c r="ND144" s="63"/>
      <c r="NE144" s="63"/>
      <c r="NF144" s="63"/>
      <c r="NG144" s="63"/>
      <c r="NH144" s="63"/>
      <c r="NI144" s="63"/>
      <c r="NJ144" s="63"/>
    </row>
    <row r="145" spans="1:374" s="64" customFormat="1" ht="45" customHeight="1">
      <c r="A145" s="155"/>
      <c r="B145" s="60" t="s">
        <v>847</v>
      </c>
      <c r="C145" s="61" t="s">
        <v>25</v>
      </c>
      <c r="D145" s="78" t="s">
        <v>856</v>
      </c>
      <c r="E145" s="77"/>
      <c r="F145" s="101"/>
      <c r="G145" s="61"/>
      <c r="H145" s="107"/>
      <c r="I145" s="106"/>
      <c r="J145" s="61"/>
      <c r="K145" s="62"/>
      <c r="L145" s="62"/>
      <c r="M145" s="61"/>
      <c r="N145" s="61"/>
      <c r="O145" s="61"/>
      <c r="P145" s="61"/>
      <c r="Q145" s="8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c r="IF145" s="63"/>
      <c r="IG145" s="63"/>
      <c r="IH145" s="63"/>
      <c r="II145" s="63"/>
      <c r="IJ145" s="63"/>
      <c r="IK145" s="63"/>
      <c r="IL145" s="63"/>
      <c r="IM145" s="63"/>
      <c r="IN145" s="63"/>
      <c r="IO145" s="63"/>
      <c r="IP145" s="63"/>
      <c r="IQ145" s="63"/>
      <c r="IR145" s="63"/>
      <c r="IS145" s="63"/>
      <c r="IT145" s="63"/>
      <c r="IU145" s="63"/>
      <c r="IV145" s="63"/>
      <c r="IW145" s="63"/>
      <c r="IX145" s="63"/>
      <c r="IY145" s="63"/>
      <c r="IZ145" s="63"/>
      <c r="JA145" s="63"/>
      <c r="JB145" s="63"/>
      <c r="JC145" s="63"/>
      <c r="JD145" s="63"/>
      <c r="JE145" s="63"/>
      <c r="JF145" s="63"/>
      <c r="JG145" s="63"/>
      <c r="JH145" s="63"/>
      <c r="JI145" s="63"/>
      <c r="JJ145" s="63"/>
      <c r="JK145" s="63"/>
      <c r="JL145" s="63"/>
      <c r="JM145" s="63"/>
      <c r="JN145" s="63"/>
      <c r="JO145" s="63"/>
      <c r="JP145" s="63"/>
      <c r="JQ145" s="63"/>
      <c r="JR145" s="63"/>
      <c r="JS145" s="63"/>
      <c r="JT145" s="63"/>
      <c r="JU145" s="63"/>
      <c r="JV145" s="63"/>
      <c r="JW145" s="63"/>
      <c r="JX145" s="63"/>
      <c r="JY145" s="63"/>
      <c r="JZ145" s="63"/>
      <c r="KA145" s="63"/>
      <c r="KB145" s="63"/>
      <c r="KC145" s="63"/>
      <c r="KD145" s="63"/>
      <c r="KE145" s="63"/>
      <c r="KF145" s="63"/>
      <c r="KG145" s="63"/>
      <c r="KH145" s="63"/>
      <c r="KI145" s="63"/>
      <c r="KJ145" s="63"/>
      <c r="KK145" s="63"/>
      <c r="KL145" s="63"/>
      <c r="KM145" s="63"/>
      <c r="KN145" s="63"/>
      <c r="KO145" s="63"/>
      <c r="KP145" s="63"/>
      <c r="KQ145" s="63"/>
      <c r="KR145" s="63"/>
      <c r="KS145" s="63"/>
      <c r="KT145" s="63"/>
      <c r="KU145" s="63"/>
      <c r="KV145" s="63"/>
      <c r="KW145" s="63"/>
      <c r="KX145" s="63"/>
      <c r="KY145" s="63"/>
      <c r="KZ145" s="63"/>
      <c r="LA145" s="63"/>
      <c r="LB145" s="63"/>
      <c r="LC145" s="63"/>
      <c r="LD145" s="63"/>
      <c r="LE145" s="63"/>
      <c r="LF145" s="63"/>
      <c r="LG145" s="63"/>
      <c r="LH145" s="63"/>
      <c r="LI145" s="63"/>
      <c r="LJ145" s="63"/>
      <c r="LK145" s="63"/>
      <c r="LL145" s="63"/>
      <c r="LM145" s="63"/>
      <c r="LN145" s="63"/>
      <c r="LO145" s="63"/>
      <c r="LP145" s="63"/>
      <c r="LQ145" s="63"/>
      <c r="LR145" s="63"/>
      <c r="LS145" s="63"/>
      <c r="LT145" s="63"/>
      <c r="LU145" s="63"/>
      <c r="LV145" s="63"/>
      <c r="LW145" s="63"/>
      <c r="LX145" s="63"/>
      <c r="LY145" s="63"/>
      <c r="LZ145" s="63"/>
      <c r="MA145" s="63"/>
      <c r="MB145" s="63"/>
      <c r="MC145" s="63"/>
      <c r="MD145" s="63"/>
      <c r="ME145" s="63"/>
      <c r="MF145" s="63"/>
      <c r="MG145" s="63"/>
      <c r="MH145" s="63"/>
      <c r="MI145" s="63"/>
      <c r="MJ145" s="63"/>
      <c r="MK145" s="63"/>
      <c r="ML145" s="63"/>
      <c r="MM145" s="63"/>
      <c r="MN145" s="63"/>
      <c r="MO145" s="63"/>
      <c r="MP145" s="63"/>
      <c r="MQ145" s="63"/>
      <c r="MR145" s="63"/>
      <c r="MS145" s="63"/>
      <c r="MT145" s="63"/>
      <c r="MU145" s="63"/>
      <c r="MV145" s="63"/>
      <c r="MW145" s="63"/>
      <c r="MX145" s="63"/>
      <c r="MY145" s="63"/>
      <c r="MZ145" s="63"/>
      <c r="NA145" s="63"/>
      <c r="NB145" s="63"/>
      <c r="NC145" s="63"/>
      <c r="ND145" s="63"/>
      <c r="NE145" s="63"/>
      <c r="NF145" s="63"/>
      <c r="NG145" s="63"/>
      <c r="NH145" s="63"/>
      <c r="NI145" s="63"/>
      <c r="NJ145" s="63"/>
    </row>
    <row r="146" spans="1:374" s="64" customFormat="1" ht="45" customHeight="1">
      <c r="A146" s="155"/>
      <c r="B146" s="60" t="s">
        <v>848</v>
      </c>
      <c r="C146" s="61" t="s">
        <v>25</v>
      </c>
      <c r="D146" s="78" t="s">
        <v>852</v>
      </c>
      <c r="E146" s="77"/>
      <c r="F146" s="101"/>
      <c r="G146" s="61"/>
      <c r="H146" s="107"/>
      <c r="I146" s="106"/>
      <c r="J146" s="61"/>
      <c r="K146" s="62"/>
      <c r="L146" s="62"/>
      <c r="M146" s="61"/>
      <c r="N146" s="61"/>
      <c r="O146" s="61"/>
      <c r="P146" s="61"/>
      <c r="Q146" s="8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c r="IF146" s="63"/>
      <c r="IG146" s="63"/>
      <c r="IH146" s="63"/>
      <c r="II146" s="63"/>
      <c r="IJ146" s="63"/>
      <c r="IK146" s="63"/>
      <c r="IL146" s="63"/>
      <c r="IM146" s="63"/>
      <c r="IN146" s="63"/>
      <c r="IO146" s="63"/>
      <c r="IP146" s="63"/>
      <c r="IQ146" s="63"/>
      <c r="IR146" s="63"/>
      <c r="IS146" s="63"/>
      <c r="IT146" s="63"/>
      <c r="IU146" s="63"/>
      <c r="IV146" s="63"/>
      <c r="IW146" s="63"/>
      <c r="IX146" s="63"/>
      <c r="IY146" s="63"/>
      <c r="IZ146" s="63"/>
      <c r="JA146" s="63"/>
      <c r="JB146" s="63"/>
      <c r="JC146" s="63"/>
      <c r="JD146" s="63"/>
      <c r="JE146" s="63"/>
      <c r="JF146" s="63"/>
      <c r="JG146" s="63"/>
      <c r="JH146" s="63"/>
      <c r="JI146" s="63"/>
      <c r="JJ146" s="63"/>
      <c r="JK146" s="63"/>
      <c r="JL146" s="63"/>
      <c r="JM146" s="63"/>
      <c r="JN146" s="63"/>
      <c r="JO146" s="63"/>
      <c r="JP146" s="63"/>
      <c r="JQ146" s="63"/>
      <c r="JR146" s="63"/>
      <c r="JS146" s="63"/>
      <c r="JT146" s="63"/>
      <c r="JU146" s="63"/>
      <c r="JV146" s="63"/>
      <c r="JW146" s="63"/>
      <c r="JX146" s="63"/>
      <c r="JY146" s="63"/>
      <c r="JZ146" s="63"/>
      <c r="KA146" s="63"/>
      <c r="KB146" s="63"/>
      <c r="KC146" s="63"/>
      <c r="KD146" s="63"/>
      <c r="KE146" s="63"/>
      <c r="KF146" s="63"/>
      <c r="KG146" s="63"/>
      <c r="KH146" s="63"/>
      <c r="KI146" s="63"/>
      <c r="KJ146" s="63"/>
      <c r="KK146" s="63"/>
      <c r="KL146" s="63"/>
      <c r="KM146" s="63"/>
      <c r="KN146" s="63"/>
      <c r="KO146" s="63"/>
      <c r="KP146" s="63"/>
      <c r="KQ146" s="63"/>
      <c r="KR146" s="63"/>
      <c r="KS146" s="63"/>
      <c r="KT146" s="63"/>
      <c r="KU146" s="63"/>
      <c r="KV146" s="63"/>
      <c r="KW146" s="63"/>
      <c r="KX146" s="63"/>
      <c r="KY146" s="63"/>
      <c r="KZ146" s="63"/>
      <c r="LA146" s="63"/>
      <c r="LB146" s="63"/>
      <c r="LC146" s="63"/>
      <c r="LD146" s="63"/>
      <c r="LE146" s="63"/>
      <c r="LF146" s="63"/>
      <c r="LG146" s="63"/>
      <c r="LH146" s="63"/>
      <c r="LI146" s="63"/>
      <c r="LJ146" s="63"/>
      <c r="LK146" s="63"/>
      <c r="LL146" s="63"/>
      <c r="LM146" s="63"/>
      <c r="LN146" s="63"/>
      <c r="LO146" s="63"/>
      <c r="LP146" s="63"/>
      <c r="LQ146" s="63"/>
      <c r="LR146" s="63"/>
      <c r="LS146" s="63"/>
      <c r="LT146" s="63"/>
      <c r="LU146" s="63"/>
      <c r="LV146" s="63"/>
      <c r="LW146" s="63"/>
      <c r="LX146" s="63"/>
      <c r="LY146" s="63"/>
      <c r="LZ146" s="63"/>
      <c r="MA146" s="63"/>
      <c r="MB146" s="63"/>
      <c r="MC146" s="63"/>
      <c r="MD146" s="63"/>
      <c r="ME146" s="63"/>
      <c r="MF146" s="63"/>
      <c r="MG146" s="63"/>
      <c r="MH146" s="63"/>
      <c r="MI146" s="63"/>
      <c r="MJ146" s="63"/>
      <c r="MK146" s="63"/>
      <c r="ML146" s="63"/>
      <c r="MM146" s="63"/>
      <c r="MN146" s="63"/>
      <c r="MO146" s="63"/>
      <c r="MP146" s="63"/>
      <c r="MQ146" s="63"/>
      <c r="MR146" s="63"/>
      <c r="MS146" s="63"/>
      <c r="MT146" s="63"/>
      <c r="MU146" s="63"/>
      <c r="MV146" s="63"/>
      <c r="MW146" s="63"/>
      <c r="MX146" s="63"/>
      <c r="MY146" s="63"/>
      <c r="MZ146" s="63"/>
      <c r="NA146" s="63"/>
      <c r="NB146" s="63"/>
      <c r="NC146" s="63"/>
      <c r="ND146" s="63"/>
      <c r="NE146" s="63"/>
      <c r="NF146" s="63"/>
      <c r="NG146" s="63"/>
      <c r="NH146" s="63"/>
      <c r="NI146" s="63"/>
      <c r="NJ146" s="63"/>
    </row>
    <row r="147" spans="1:374" s="64" customFormat="1" ht="45" customHeight="1">
      <c r="A147" s="155"/>
      <c r="B147" s="60" t="s">
        <v>849</v>
      </c>
      <c r="C147" s="61" t="s">
        <v>25</v>
      </c>
      <c r="D147" s="78" t="s">
        <v>853</v>
      </c>
      <c r="E147" s="77"/>
      <c r="F147" s="101"/>
      <c r="G147" s="61"/>
      <c r="H147" s="107"/>
      <c r="I147" s="106"/>
      <c r="J147" s="61"/>
      <c r="K147" s="62"/>
      <c r="L147" s="62"/>
      <c r="M147" s="61"/>
      <c r="N147" s="61"/>
      <c r="O147" s="61"/>
      <c r="P147" s="61"/>
      <c r="Q147" s="8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c r="IF147" s="63"/>
      <c r="IG147" s="63"/>
      <c r="IH147" s="63"/>
      <c r="II147" s="63"/>
      <c r="IJ147" s="63"/>
      <c r="IK147" s="63"/>
      <c r="IL147" s="63"/>
      <c r="IM147" s="63"/>
      <c r="IN147" s="63"/>
      <c r="IO147" s="63"/>
      <c r="IP147" s="63"/>
      <c r="IQ147" s="63"/>
      <c r="IR147" s="63"/>
      <c r="IS147" s="63"/>
      <c r="IT147" s="63"/>
      <c r="IU147" s="63"/>
      <c r="IV147" s="63"/>
      <c r="IW147" s="63"/>
      <c r="IX147" s="63"/>
      <c r="IY147" s="63"/>
      <c r="IZ147" s="63"/>
      <c r="JA147" s="63"/>
      <c r="JB147" s="63"/>
      <c r="JC147" s="63"/>
      <c r="JD147" s="63"/>
      <c r="JE147" s="63"/>
      <c r="JF147" s="63"/>
      <c r="JG147" s="63"/>
      <c r="JH147" s="63"/>
      <c r="JI147" s="63"/>
      <c r="JJ147" s="63"/>
      <c r="JK147" s="63"/>
      <c r="JL147" s="63"/>
      <c r="JM147" s="63"/>
      <c r="JN147" s="63"/>
      <c r="JO147" s="63"/>
      <c r="JP147" s="63"/>
      <c r="JQ147" s="63"/>
      <c r="JR147" s="63"/>
      <c r="JS147" s="63"/>
      <c r="JT147" s="63"/>
      <c r="JU147" s="63"/>
      <c r="JV147" s="63"/>
      <c r="JW147" s="63"/>
      <c r="JX147" s="63"/>
      <c r="JY147" s="63"/>
      <c r="JZ147" s="63"/>
      <c r="KA147" s="63"/>
      <c r="KB147" s="63"/>
      <c r="KC147" s="63"/>
      <c r="KD147" s="63"/>
      <c r="KE147" s="63"/>
      <c r="KF147" s="63"/>
      <c r="KG147" s="63"/>
      <c r="KH147" s="63"/>
      <c r="KI147" s="63"/>
      <c r="KJ147" s="63"/>
      <c r="KK147" s="63"/>
      <c r="KL147" s="63"/>
      <c r="KM147" s="63"/>
      <c r="KN147" s="63"/>
      <c r="KO147" s="63"/>
      <c r="KP147" s="63"/>
      <c r="KQ147" s="63"/>
      <c r="KR147" s="63"/>
      <c r="KS147" s="63"/>
      <c r="KT147" s="63"/>
      <c r="KU147" s="63"/>
      <c r="KV147" s="63"/>
      <c r="KW147" s="63"/>
      <c r="KX147" s="63"/>
      <c r="KY147" s="63"/>
      <c r="KZ147" s="63"/>
      <c r="LA147" s="63"/>
      <c r="LB147" s="63"/>
      <c r="LC147" s="63"/>
      <c r="LD147" s="63"/>
      <c r="LE147" s="63"/>
      <c r="LF147" s="63"/>
      <c r="LG147" s="63"/>
      <c r="LH147" s="63"/>
      <c r="LI147" s="63"/>
      <c r="LJ147" s="63"/>
      <c r="LK147" s="63"/>
      <c r="LL147" s="63"/>
      <c r="LM147" s="63"/>
      <c r="LN147" s="63"/>
      <c r="LO147" s="63"/>
      <c r="LP147" s="63"/>
      <c r="LQ147" s="63"/>
      <c r="LR147" s="63"/>
      <c r="LS147" s="63"/>
      <c r="LT147" s="63"/>
      <c r="LU147" s="63"/>
      <c r="LV147" s="63"/>
      <c r="LW147" s="63"/>
      <c r="LX147" s="63"/>
      <c r="LY147" s="63"/>
      <c r="LZ147" s="63"/>
      <c r="MA147" s="63"/>
      <c r="MB147" s="63"/>
      <c r="MC147" s="63"/>
      <c r="MD147" s="63"/>
      <c r="ME147" s="63"/>
      <c r="MF147" s="63"/>
      <c r="MG147" s="63"/>
      <c r="MH147" s="63"/>
      <c r="MI147" s="63"/>
      <c r="MJ147" s="63"/>
      <c r="MK147" s="63"/>
      <c r="ML147" s="63"/>
      <c r="MM147" s="63"/>
      <c r="MN147" s="63"/>
      <c r="MO147" s="63"/>
      <c r="MP147" s="63"/>
      <c r="MQ147" s="63"/>
      <c r="MR147" s="63"/>
      <c r="MS147" s="63"/>
      <c r="MT147" s="63"/>
      <c r="MU147" s="63"/>
      <c r="MV147" s="63"/>
      <c r="MW147" s="63"/>
      <c r="MX147" s="63"/>
      <c r="MY147" s="63"/>
      <c r="MZ147" s="63"/>
      <c r="NA147" s="63"/>
      <c r="NB147" s="63"/>
      <c r="NC147" s="63"/>
      <c r="ND147" s="63"/>
      <c r="NE147" s="63"/>
      <c r="NF147" s="63"/>
      <c r="NG147" s="63"/>
      <c r="NH147" s="63"/>
      <c r="NI147" s="63"/>
      <c r="NJ147" s="63"/>
    </row>
    <row r="148" spans="1:374" s="64" customFormat="1" ht="45" customHeight="1">
      <c r="A148" s="155"/>
      <c r="B148" s="60" t="s">
        <v>850</v>
      </c>
      <c r="C148" s="61" t="s">
        <v>25</v>
      </c>
      <c r="D148" s="78" t="s">
        <v>854</v>
      </c>
      <c r="E148" s="77"/>
      <c r="F148" s="101"/>
      <c r="G148" s="61"/>
      <c r="H148" s="107"/>
      <c r="I148" s="106"/>
      <c r="J148" s="61"/>
      <c r="K148" s="62"/>
      <c r="L148" s="62"/>
      <c r="M148" s="61"/>
      <c r="N148" s="61"/>
      <c r="O148" s="61"/>
      <c r="P148" s="61"/>
      <c r="Q148" s="8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c r="IF148" s="63"/>
      <c r="IG148" s="63"/>
      <c r="IH148" s="63"/>
      <c r="II148" s="63"/>
      <c r="IJ148" s="63"/>
      <c r="IK148" s="63"/>
      <c r="IL148" s="63"/>
      <c r="IM148" s="63"/>
      <c r="IN148" s="63"/>
      <c r="IO148" s="63"/>
      <c r="IP148" s="63"/>
      <c r="IQ148" s="63"/>
      <c r="IR148" s="63"/>
      <c r="IS148" s="63"/>
      <c r="IT148" s="63"/>
      <c r="IU148" s="63"/>
      <c r="IV148" s="63"/>
      <c r="IW148" s="63"/>
      <c r="IX148" s="63"/>
      <c r="IY148" s="63"/>
      <c r="IZ148" s="63"/>
      <c r="JA148" s="63"/>
      <c r="JB148" s="63"/>
      <c r="JC148" s="63"/>
      <c r="JD148" s="63"/>
      <c r="JE148" s="63"/>
      <c r="JF148" s="63"/>
      <c r="JG148" s="63"/>
      <c r="JH148" s="63"/>
      <c r="JI148" s="63"/>
      <c r="JJ148" s="63"/>
      <c r="JK148" s="63"/>
      <c r="JL148" s="63"/>
      <c r="JM148" s="63"/>
      <c r="JN148" s="63"/>
      <c r="JO148" s="63"/>
      <c r="JP148" s="63"/>
      <c r="JQ148" s="63"/>
      <c r="JR148" s="63"/>
      <c r="JS148" s="63"/>
      <c r="JT148" s="63"/>
      <c r="JU148" s="63"/>
      <c r="JV148" s="63"/>
      <c r="JW148" s="63"/>
      <c r="JX148" s="63"/>
      <c r="JY148" s="63"/>
      <c r="JZ148" s="63"/>
      <c r="KA148" s="63"/>
      <c r="KB148" s="63"/>
      <c r="KC148" s="63"/>
      <c r="KD148" s="63"/>
      <c r="KE148" s="63"/>
      <c r="KF148" s="63"/>
      <c r="KG148" s="63"/>
      <c r="KH148" s="63"/>
      <c r="KI148" s="63"/>
      <c r="KJ148" s="63"/>
      <c r="KK148" s="63"/>
      <c r="KL148" s="63"/>
      <c r="KM148" s="63"/>
      <c r="KN148" s="63"/>
      <c r="KO148" s="63"/>
      <c r="KP148" s="63"/>
      <c r="KQ148" s="63"/>
      <c r="KR148" s="63"/>
      <c r="KS148" s="63"/>
      <c r="KT148" s="63"/>
      <c r="KU148" s="63"/>
      <c r="KV148" s="63"/>
      <c r="KW148" s="63"/>
      <c r="KX148" s="63"/>
      <c r="KY148" s="63"/>
      <c r="KZ148" s="63"/>
      <c r="LA148" s="63"/>
      <c r="LB148" s="63"/>
      <c r="LC148" s="63"/>
      <c r="LD148" s="63"/>
      <c r="LE148" s="63"/>
      <c r="LF148" s="63"/>
      <c r="LG148" s="63"/>
      <c r="LH148" s="63"/>
      <c r="LI148" s="63"/>
      <c r="LJ148" s="63"/>
      <c r="LK148" s="63"/>
      <c r="LL148" s="63"/>
      <c r="LM148" s="63"/>
      <c r="LN148" s="63"/>
      <c r="LO148" s="63"/>
      <c r="LP148" s="63"/>
      <c r="LQ148" s="63"/>
      <c r="LR148" s="63"/>
      <c r="LS148" s="63"/>
      <c r="LT148" s="63"/>
      <c r="LU148" s="63"/>
      <c r="LV148" s="63"/>
      <c r="LW148" s="63"/>
      <c r="LX148" s="63"/>
      <c r="LY148" s="63"/>
      <c r="LZ148" s="63"/>
      <c r="MA148" s="63"/>
      <c r="MB148" s="63"/>
      <c r="MC148" s="63"/>
      <c r="MD148" s="63"/>
      <c r="ME148" s="63"/>
      <c r="MF148" s="63"/>
      <c r="MG148" s="63"/>
      <c r="MH148" s="63"/>
      <c r="MI148" s="63"/>
      <c r="MJ148" s="63"/>
      <c r="MK148" s="63"/>
      <c r="ML148" s="63"/>
      <c r="MM148" s="63"/>
      <c r="MN148" s="63"/>
      <c r="MO148" s="63"/>
      <c r="MP148" s="63"/>
      <c r="MQ148" s="63"/>
      <c r="MR148" s="63"/>
      <c r="MS148" s="63"/>
      <c r="MT148" s="63"/>
      <c r="MU148" s="63"/>
      <c r="MV148" s="63"/>
      <c r="MW148" s="63"/>
      <c r="MX148" s="63"/>
      <c r="MY148" s="63"/>
      <c r="MZ148" s="63"/>
      <c r="NA148" s="63"/>
      <c r="NB148" s="63"/>
      <c r="NC148" s="63"/>
      <c r="ND148" s="63"/>
      <c r="NE148" s="63"/>
      <c r="NF148" s="63"/>
      <c r="NG148" s="63"/>
      <c r="NH148" s="63"/>
      <c r="NI148" s="63"/>
      <c r="NJ148" s="63"/>
    </row>
    <row r="149" spans="1:374" s="64" customFormat="1" ht="45" customHeight="1">
      <c r="A149" s="155"/>
      <c r="B149" s="60" t="s">
        <v>851</v>
      </c>
      <c r="C149" s="61" t="s">
        <v>25</v>
      </c>
      <c r="D149" s="78" t="s">
        <v>855</v>
      </c>
      <c r="E149" s="77"/>
      <c r="F149" s="101"/>
      <c r="G149" s="61"/>
      <c r="H149" s="107"/>
      <c r="I149" s="106"/>
      <c r="J149" s="61"/>
      <c r="K149" s="62"/>
      <c r="L149" s="62"/>
      <c r="M149" s="61"/>
      <c r="N149" s="61"/>
      <c r="O149" s="61"/>
      <c r="P149" s="61"/>
      <c r="Q149" s="8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c r="IF149" s="63"/>
      <c r="IG149" s="63"/>
      <c r="IH149" s="63"/>
      <c r="II149" s="63"/>
      <c r="IJ149" s="63"/>
      <c r="IK149" s="63"/>
      <c r="IL149" s="63"/>
      <c r="IM149" s="63"/>
      <c r="IN149" s="63"/>
      <c r="IO149" s="63"/>
      <c r="IP149" s="63"/>
      <c r="IQ149" s="63"/>
      <c r="IR149" s="63"/>
      <c r="IS149" s="63"/>
      <c r="IT149" s="63"/>
      <c r="IU149" s="63"/>
      <c r="IV149" s="63"/>
      <c r="IW149" s="63"/>
      <c r="IX149" s="63"/>
      <c r="IY149" s="63"/>
      <c r="IZ149" s="63"/>
      <c r="JA149" s="63"/>
      <c r="JB149" s="63"/>
      <c r="JC149" s="63"/>
      <c r="JD149" s="63"/>
      <c r="JE149" s="63"/>
      <c r="JF149" s="63"/>
      <c r="JG149" s="63"/>
      <c r="JH149" s="63"/>
      <c r="JI149" s="63"/>
      <c r="JJ149" s="63"/>
      <c r="JK149" s="63"/>
      <c r="JL149" s="63"/>
      <c r="JM149" s="63"/>
      <c r="JN149" s="63"/>
      <c r="JO149" s="63"/>
      <c r="JP149" s="63"/>
      <c r="JQ149" s="63"/>
      <c r="JR149" s="63"/>
      <c r="JS149" s="63"/>
      <c r="JT149" s="63"/>
      <c r="JU149" s="63"/>
      <c r="JV149" s="63"/>
      <c r="JW149" s="63"/>
      <c r="JX149" s="63"/>
      <c r="JY149" s="63"/>
      <c r="JZ149" s="63"/>
      <c r="KA149" s="63"/>
      <c r="KB149" s="63"/>
      <c r="KC149" s="63"/>
      <c r="KD149" s="63"/>
      <c r="KE149" s="63"/>
      <c r="KF149" s="63"/>
      <c r="KG149" s="63"/>
      <c r="KH149" s="63"/>
      <c r="KI149" s="63"/>
      <c r="KJ149" s="63"/>
      <c r="KK149" s="63"/>
      <c r="KL149" s="63"/>
      <c r="KM149" s="63"/>
      <c r="KN149" s="63"/>
      <c r="KO149" s="63"/>
      <c r="KP149" s="63"/>
      <c r="KQ149" s="63"/>
      <c r="KR149" s="63"/>
      <c r="KS149" s="63"/>
      <c r="KT149" s="63"/>
      <c r="KU149" s="63"/>
      <c r="KV149" s="63"/>
      <c r="KW149" s="63"/>
      <c r="KX149" s="63"/>
      <c r="KY149" s="63"/>
      <c r="KZ149" s="63"/>
      <c r="LA149" s="63"/>
      <c r="LB149" s="63"/>
      <c r="LC149" s="63"/>
      <c r="LD149" s="63"/>
      <c r="LE149" s="63"/>
      <c r="LF149" s="63"/>
      <c r="LG149" s="63"/>
      <c r="LH149" s="63"/>
      <c r="LI149" s="63"/>
      <c r="LJ149" s="63"/>
      <c r="LK149" s="63"/>
      <c r="LL149" s="63"/>
      <c r="LM149" s="63"/>
      <c r="LN149" s="63"/>
      <c r="LO149" s="63"/>
      <c r="LP149" s="63"/>
      <c r="LQ149" s="63"/>
      <c r="LR149" s="63"/>
      <c r="LS149" s="63"/>
      <c r="LT149" s="63"/>
      <c r="LU149" s="63"/>
      <c r="LV149" s="63"/>
      <c r="LW149" s="63"/>
      <c r="LX149" s="63"/>
      <c r="LY149" s="63"/>
      <c r="LZ149" s="63"/>
      <c r="MA149" s="63"/>
      <c r="MB149" s="63"/>
      <c r="MC149" s="63"/>
      <c r="MD149" s="63"/>
      <c r="ME149" s="63"/>
      <c r="MF149" s="63"/>
      <c r="MG149" s="63"/>
      <c r="MH149" s="63"/>
      <c r="MI149" s="63"/>
      <c r="MJ149" s="63"/>
      <c r="MK149" s="63"/>
      <c r="ML149" s="63"/>
      <c r="MM149" s="63"/>
      <c r="MN149" s="63"/>
      <c r="MO149" s="63"/>
      <c r="MP149" s="63"/>
      <c r="MQ149" s="63"/>
      <c r="MR149" s="63"/>
      <c r="MS149" s="63"/>
      <c r="MT149" s="63"/>
      <c r="MU149" s="63"/>
      <c r="MV149" s="63"/>
      <c r="MW149" s="63"/>
      <c r="MX149" s="63"/>
      <c r="MY149" s="63"/>
      <c r="MZ149" s="63"/>
      <c r="NA149" s="63"/>
      <c r="NB149" s="63"/>
      <c r="NC149" s="63"/>
      <c r="ND149" s="63"/>
      <c r="NE149" s="63"/>
      <c r="NF149" s="63"/>
      <c r="NG149" s="63"/>
      <c r="NH149" s="63"/>
      <c r="NI149" s="63"/>
      <c r="NJ149" s="63"/>
    </row>
    <row r="150" spans="1:374" s="64" customFormat="1" ht="116.4" customHeight="1">
      <c r="A150" s="155">
        <v>7</v>
      </c>
      <c r="B150" s="60">
        <v>145</v>
      </c>
      <c r="C150" s="61" t="s">
        <v>25</v>
      </c>
      <c r="D150" s="78" t="s">
        <v>429</v>
      </c>
      <c r="E150" s="77" t="s">
        <v>638</v>
      </c>
      <c r="F150" s="61">
        <v>1</v>
      </c>
      <c r="G150" s="61" t="s">
        <v>178</v>
      </c>
      <c r="H150" s="106">
        <f>80290+23000+20000+20000+20000</f>
        <v>163290</v>
      </c>
      <c r="I150" s="106">
        <v>80290</v>
      </c>
      <c r="J150" s="61" t="s">
        <v>4</v>
      </c>
      <c r="K150" s="62">
        <v>46081</v>
      </c>
      <c r="L150" s="62">
        <v>46234</v>
      </c>
      <c r="M150" s="61"/>
      <c r="N150" s="61"/>
      <c r="O150" s="61"/>
      <c r="P150" s="61" t="s">
        <v>623</v>
      </c>
      <c r="Q150" s="83" t="s">
        <v>635</v>
      </c>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c r="IF150" s="63"/>
      <c r="IG150" s="63"/>
      <c r="IH150" s="63"/>
      <c r="II150" s="63"/>
      <c r="IJ150" s="63"/>
      <c r="IK150" s="63"/>
      <c r="IL150" s="63"/>
      <c r="IM150" s="63"/>
      <c r="IN150" s="63"/>
      <c r="IO150" s="63"/>
      <c r="IP150" s="63"/>
      <c r="IQ150" s="63"/>
      <c r="IR150" s="63"/>
      <c r="IS150" s="63"/>
      <c r="IT150" s="63"/>
      <c r="IU150" s="63"/>
      <c r="IV150" s="63"/>
      <c r="IW150" s="63"/>
      <c r="IX150" s="63"/>
      <c r="IY150" s="63"/>
      <c r="IZ150" s="63"/>
      <c r="JA150" s="63"/>
      <c r="JB150" s="63"/>
      <c r="JC150" s="63"/>
      <c r="JD150" s="63"/>
      <c r="JE150" s="63"/>
      <c r="JF150" s="63"/>
      <c r="JG150" s="63"/>
      <c r="JH150" s="63"/>
      <c r="JI150" s="63"/>
      <c r="JJ150" s="63"/>
      <c r="JK150" s="63"/>
      <c r="JL150" s="63"/>
      <c r="JM150" s="63"/>
      <c r="JN150" s="63"/>
      <c r="JO150" s="63"/>
      <c r="JP150" s="63"/>
      <c r="JQ150" s="63"/>
      <c r="JR150" s="63"/>
      <c r="JS150" s="63"/>
      <c r="JT150" s="63"/>
      <c r="JU150" s="63"/>
      <c r="JV150" s="63"/>
      <c r="JW150" s="63"/>
      <c r="JX150" s="63"/>
      <c r="JY150" s="63"/>
      <c r="JZ150" s="63"/>
      <c r="KA150" s="63"/>
      <c r="KB150" s="63"/>
      <c r="KC150" s="63"/>
      <c r="KD150" s="63"/>
      <c r="KE150" s="63"/>
      <c r="KF150" s="63"/>
      <c r="KG150" s="63"/>
      <c r="KH150" s="63"/>
      <c r="KI150" s="63"/>
      <c r="KJ150" s="63"/>
      <c r="KK150" s="63"/>
      <c r="KL150" s="63"/>
      <c r="KM150" s="63"/>
      <c r="KN150" s="63"/>
      <c r="KO150" s="63"/>
      <c r="KP150" s="63"/>
      <c r="KQ150" s="63"/>
      <c r="KR150" s="63"/>
      <c r="KS150" s="63"/>
      <c r="KT150" s="63"/>
      <c r="KU150" s="63"/>
      <c r="KV150" s="63"/>
      <c r="KW150" s="63"/>
      <c r="KX150" s="63"/>
      <c r="KY150" s="63"/>
      <c r="KZ150" s="63"/>
      <c r="LA150" s="63"/>
      <c r="LB150" s="63"/>
      <c r="LC150" s="63"/>
      <c r="LD150" s="63"/>
      <c r="LE150" s="63"/>
      <c r="LF150" s="63"/>
      <c r="LG150" s="63"/>
      <c r="LH150" s="63"/>
      <c r="LI150" s="63"/>
      <c r="LJ150" s="63"/>
      <c r="LK150" s="63"/>
      <c r="LL150" s="63"/>
      <c r="LM150" s="63"/>
      <c r="LN150" s="63"/>
      <c r="LO150" s="63"/>
      <c r="LP150" s="63"/>
      <c r="LQ150" s="63"/>
      <c r="LR150" s="63"/>
      <c r="LS150" s="63"/>
      <c r="LT150" s="63"/>
      <c r="LU150" s="63"/>
      <c r="LV150" s="63"/>
      <c r="LW150" s="63"/>
      <c r="LX150" s="63"/>
      <c r="LY150" s="63"/>
      <c r="LZ150" s="63"/>
      <c r="MA150" s="63"/>
      <c r="MB150" s="63"/>
      <c r="MC150" s="63"/>
      <c r="MD150" s="63"/>
      <c r="ME150" s="63"/>
      <c r="MF150" s="63"/>
      <c r="MG150" s="63"/>
      <c r="MH150" s="63"/>
      <c r="MI150" s="63"/>
      <c r="MJ150" s="63"/>
      <c r="MK150" s="63"/>
      <c r="ML150" s="63"/>
      <c r="MM150" s="63"/>
      <c r="MN150" s="63"/>
      <c r="MO150" s="63"/>
      <c r="MP150" s="63"/>
      <c r="MQ150" s="63"/>
      <c r="MR150" s="63"/>
      <c r="MS150" s="63"/>
      <c r="MT150" s="63"/>
      <c r="MU150" s="63"/>
      <c r="MV150" s="63"/>
      <c r="MW150" s="63"/>
      <c r="MX150" s="63"/>
      <c r="MY150" s="63"/>
      <c r="MZ150" s="63"/>
      <c r="NA150" s="63"/>
      <c r="NB150" s="63"/>
      <c r="NC150" s="63"/>
      <c r="ND150" s="63"/>
      <c r="NE150" s="63"/>
      <c r="NF150" s="63"/>
      <c r="NG150" s="63"/>
      <c r="NH150" s="63"/>
      <c r="NI150" s="63"/>
      <c r="NJ150" s="63"/>
    </row>
    <row r="151" spans="1:374" s="64" customFormat="1" ht="45" customHeight="1">
      <c r="A151" s="155" t="s">
        <v>430</v>
      </c>
      <c r="B151" s="60" t="s">
        <v>762</v>
      </c>
      <c r="C151" s="61" t="s">
        <v>25</v>
      </c>
      <c r="D151" s="78" t="s">
        <v>431</v>
      </c>
      <c r="E151" s="77"/>
      <c r="F151" s="61"/>
      <c r="G151" s="61"/>
      <c r="H151" s="105"/>
      <c r="I151" s="106"/>
      <c r="J151" s="61"/>
      <c r="K151" s="62"/>
      <c r="L151" s="62"/>
      <c r="M151" s="61"/>
      <c r="N151" s="61"/>
      <c r="O151" s="61"/>
      <c r="P151" s="61"/>
      <c r="Q151" s="8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c r="IF151" s="63"/>
      <c r="IG151" s="63"/>
      <c r="IH151" s="63"/>
      <c r="II151" s="63"/>
      <c r="IJ151" s="63"/>
      <c r="IK151" s="63"/>
      <c r="IL151" s="63"/>
      <c r="IM151" s="63"/>
      <c r="IN151" s="63"/>
      <c r="IO151" s="63"/>
      <c r="IP151" s="63"/>
      <c r="IQ151" s="63"/>
      <c r="IR151" s="63"/>
      <c r="IS151" s="63"/>
      <c r="IT151" s="63"/>
      <c r="IU151" s="63"/>
      <c r="IV151" s="63"/>
      <c r="IW151" s="63"/>
      <c r="IX151" s="63"/>
      <c r="IY151" s="63"/>
      <c r="IZ151" s="63"/>
      <c r="JA151" s="63"/>
      <c r="JB151" s="63"/>
      <c r="JC151" s="63"/>
      <c r="JD151" s="63"/>
      <c r="JE151" s="63"/>
      <c r="JF151" s="63"/>
      <c r="JG151" s="63"/>
      <c r="JH151" s="63"/>
      <c r="JI151" s="63"/>
      <c r="JJ151" s="63"/>
      <c r="JK151" s="63"/>
      <c r="JL151" s="63"/>
      <c r="JM151" s="63"/>
      <c r="JN151" s="63"/>
      <c r="JO151" s="63"/>
      <c r="JP151" s="63"/>
      <c r="JQ151" s="63"/>
      <c r="JR151" s="63"/>
      <c r="JS151" s="63"/>
      <c r="JT151" s="63"/>
      <c r="JU151" s="63"/>
      <c r="JV151" s="63"/>
      <c r="JW151" s="63"/>
      <c r="JX151" s="63"/>
      <c r="JY151" s="63"/>
      <c r="JZ151" s="63"/>
      <c r="KA151" s="63"/>
      <c r="KB151" s="63"/>
      <c r="KC151" s="63"/>
      <c r="KD151" s="63"/>
      <c r="KE151" s="63"/>
      <c r="KF151" s="63"/>
      <c r="KG151" s="63"/>
      <c r="KH151" s="63"/>
      <c r="KI151" s="63"/>
      <c r="KJ151" s="63"/>
      <c r="KK151" s="63"/>
      <c r="KL151" s="63"/>
      <c r="KM151" s="63"/>
      <c r="KN151" s="63"/>
      <c r="KO151" s="63"/>
      <c r="KP151" s="63"/>
      <c r="KQ151" s="63"/>
      <c r="KR151" s="63"/>
      <c r="KS151" s="63"/>
      <c r="KT151" s="63"/>
      <c r="KU151" s="63"/>
      <c r="KV151" s="63"/>
      <c r="KW151" s="63"/>
      <c r="KX151" s="63"/>
      <c r="KY151" s="63"/>
      <c r="KZ151" s="63"/>
      <c r="LA151" s="63"/>
      <c r="LB151" s="63"/>
      <c r="LC151" s="63"/>
      <c r="LD151" s="63"/>
      <c r="LE151" s="63"/>
      <c r="LF151" s="63"/>
      <c r="LG151" s="63"/>
      <c r="LH151" s="63"/>
      <c r="LI151" s="63"/>
      <c r="LJ151" s="63"/>
      <c r="LK151" s="63"/>
      <c r="LL151" s="63"/>
      <c r="LM151" s="63"/>
      <c r="LN151" s="63"/>
      <c r="LO151" s="63"/>
      <c r="LP151" s="63"/>
      <c r="LQ151" s="63"/>
      <c r="LR151" s="63"/>
      <c r="LS151" s="63"/>
      <c r="LT151" s="63"/>
      <c r="LU151" s="63"/>
      <c r="LV151" s="63"/>
      <c r="LW151" s="63"/>
      <c r="LX151" s="63"/>
      <c r="LY151" s="63"/>
      <c r="LZ151" s="63"/>
      <c r="MA151" s="63"/>
      <c r="MB151" s="63"/>
      <c r="MC151" s="63"/>
      <c r="MD151" s="63"/>
      <c r="ME151" s="63"/>
      <c r="MF151" s="63"/>
      <c r="MG151" s="63"/>
      <c r="MH151" s="63"/>
      <c r="MI151" s="63"/>
      <c r="MJ151" s="63"/>
      <c r="MK151" s="63"/>
      <c r="ML151" s="63"/>
      <c r="MM151" s="63"/>
      <c r="MN151" s="63"/>
      <c r="MO151" s="63"/>
      <c r="MP151" s="63"/>
      <c r="MQ151" s="63"/>
      <c r="MR151" s="63"/>
      <c r="MS151" s="63"/>
      <c r="MT151" s="63"/>
      <c r="MU151" s="63"/>
      <c r="MV151" s="63"/>
      <c r="MW151" s="63"/>
      <c r="MX151" s="63"/>
      <c r="MY151" s="63"/>
      <c r="MZ151" s="63"/>
      <c r="NA151" s="63"/>
      <c r="NB151" s="63"/>
      <c r="NC151" s="63"/>
      <c r="ND151" s="63"/>
      <c r="NE151" s="63"/>
      <c r="NF151" s="63"/>
      <c r="NG151" s="63"/>
      <c r="NH151" s="63"/>
      <c r="NI151" s="63"/>
      <c r="NJ151" s="63"/>
    </row>
    <row r="152" spans="1:374" s="64" customFormat="1" ht="45" customHeight="1">
      <c r="A152" s="155" t="s">
        <v>432</v>
      </c>
      <c r="B152" s="60" t="s">
        <v>763</v>
      </c>
      <c r="C152" s="61" t="s">
        <v>25</v>
      </c>
      <c r="D152" s="78" t="s">
        <v>433</v>
      </c>
      <c r="E152" s="77"/>
      <c r="F152" s="61"/>
      <c r="G152" s="61"/>
      <c r="H152" s="105"/>
      <c r="I152" s="106"/>
      <c r="J152" s="61"/>
      <c r="K152" s="62"/>
      <c r="L152" s="62"/>
      <c r="M152" s="61"/>
      <c r="N152" s="61"/>
      <c r="O152" s="61"/>
      <c r="P152" s="61"/>
      <c r="Q152" s="8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c r="IF152" s="63"/>
      <c r="IG152" s="63"/>
      <c r="IH152" s="63"/>
      <c r="II152" s="63"/>
      <c r="IJ152" s="63"/>
      <c r="IK152" s="63"/>
      <c r="IL152" s="63"/>
      <c r="IM152" s="63"/>
      <c r="IN152" s="63"/>
      <c r="IO152" s="63"/>
      <c r="IP152" s="63"/>
      <c r="IQ152" s="63"/>
      <c r="IR152" s="63"/>
      <c r="IS152" s="63"/>
      <c r="IT152" s="63"/>
      <c r="IU152" s="63"/>
      <c r="IV152" s="63"/>
      <c r="IW152" s="63"/>
      <c r="IX152" s="63"/>
      <c r="IY152" s="63"/>
      <c r="IZ152" s="63"/>
      <c r="JA152" s="63"/>
      <c r="JB152" s="63"/>
      <c r="JC152" s="63"/>
      <c r="JD152" s="63"/>
      <c r="JE152" s="63"/>
      <c r="JF152" s="63"/>
      <c r="JG152" s="63"/>
      <c r="JH152" s="63"/>
      <c r="JI152" s="63"/>
      <c r="JJ152" s="63"/>
      <c r="JK152" s="63"/>
      <c r="JL152" s="63"/>
      <c r="JM152" s="63"/>
      <c r="JN152" s="63"/>
      <c r="JO152" s="63"/>
      <c r="JP152" s="63"/>
      <c r="JQ152" s="63"/>
      <c r="JR152" s="63"/>
      <c r="JS152" s="63"/>
      <c r="JT152" s="63"/>
      <c r="JU152" s="63"/>
      <c r="JV152" s="63"/>
      <c r="JW152" s="63"/>
      <c r="JX152" s="63"/>
      <c r="JY152" s="63"/>
      <c r="JZ152" s="63"/>
      <c r="KA152" s="63"/>
      <c r="KB152" s="63"/>
      <c r="KC152" s="63"/>
      <c r="KD152" s="63"/>
      <c r="KE152" s="63"/>
      <c r="KF152" s="63"/>
      <c r="KG152" s="63"/>
      <c r="KH152" s="63"/>
      <c r="KI152" s="63"/>
      <c r="KJ152" s="63"/>
      <c r="KK152" s="63"/>
      <c r="KL152" s="63"/>
      <c r="KM152" s="63"/>
      <c r="KN152" s="63"/>
      <c r="KO152" s="63"/>
      <c r="KP152" s="63"/>
      <c r="KQ152" s="63"/>
      <c r="KR152" s="63"/>
      <c r="KS152" s="63"/>
      <c r="KT152" s="63"/>
      <c r="KU152" s="63"/>
      <c r="KV152" s="63"/>
      <c r="KW152" s="63"/>
      <c r="KX152" s="63"/>
      <c r="KY152" s="63"/>
      <c r="KZ152" s="63"/>
      <c r="LA152" s="63"/>
      <c r="LB152" s="63"/>
      <c r="LC152" s="63"/>
      <c r="LD152" s="63"/>
      <c r="LE152" s="63"/>
      <c r="LF152" s="63"/>
      <c r="LG152" s="63"/>
      <c r="LH152" s="63"/>
      <c r="LI152" s="63"/>
      <c r="LJ152" s="63"/>
      <c r="LK152" s="63"/>
      <c r="LL152" s="63"/>
      <c r="LM152" s="63"/>
      <c r="LN152" s="63"/>
      <c r="LO152" s="63"/>
      <c r="LP152" s="63"/>
      <c r="LQ152" s="63"/>
      <c r="LR152" s="63"/>
      <c r="LS152" s="63"/>
      <c r="LT152" s="63"/>
      <c r="LU152" s="63"/>
      <c r="LV152" s="63"/>
      <c r="LW152" s="63"/>
      <c r="LX152" s="63"/>
      <c r="LY152" s="63"/>
      <c r="LZ152" s="63"/>
      <c r="MA152" s="63"/>
      <c r="MB152" s="63"/>
      <c r="MC152" s="63"/>
      <c r="MD152" s="63"/>
      <c r="ME152" s="63"/>
      <c r="MF152" s="63"/>
      <c r="MG152" s="63"/>
      <c r="MH152" s="63"/>
      <c r="MI152" s="63"/>
      <c r="MJ152" s="63"/>
      <c r="MK152" s="63"/>
      <c r="ML152" s="63"/>
      <c r="MM152" s="63"/>
      <c r="MN152" s="63"/>
      <c r="MO152" s="63"/>
      <c r="MP152" s="63"/>
      <c r="MQ152" s="63"/>
      <c r="MR152" s="63"/>
      <c r="MS152" s="63"/>
      <c r="MT152" s="63"/>
      <c r="MU152" s="63"/>
      <c r="MV152" s="63"/>
      <c r="MW152" s="63"/>
      <c r="MX152" s="63"/>
      <c r="MY152" s="63"/>
      <c r="MZ152" s="63"/>
      <c r="NA152" s="63"/>
      <c r="NB152" s="63"/>
      <c r="NC152" s="63"/>
      <c r="ND152" s="63"/>
      <c r="NE152" s="63"/>
      <c r="NF152" s="63"/>
      <c r="NG152" s="63"/>
      <c r="NH152" s="63"/>
      <c r="NI152" s="63"/>
      <c r="NJ152" s="63"/>
    </row>
    <row r="153" spans="1:374" s="64" customFormat="1" ht="45" customHeight="1">
      <c r="A153" s="155" t="s">
        <v>434</v>
      </c>
      <c r="B153" s="60" t="s">
        <v>764</v>
      </c>
      <c r="C153" s="61" t="s">
        <v>25</v>
      </c>
      <c r="D153" s="78" t="s">
        <v>435</v>
      </c>
      <c r="E153" s="77"/>
      <c r="F153" s="61"/>
      <c r="G153" s="61"/>
      <c r="H153" s="105"/>
      <c r="I153" s="106"/>
      <c r="J153" s="61"/>
      <c r="K153" s="62"/>
      <c r="L153" s="62"/>
      <c r="M153" s="61"/>
      <c r="N153" s="61"/>
      <c r="O153" s="61"/>
      <c r="P153" s="61"/>
      <c r="Q153" s="8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c r="IF153" s="63"/>
      <c r="IG153" s="63"/>
      <c r="IH153" s="63"/>
      <c r="II153" s="63"/>
      <c r="IJ153" s="63"/>
      <c r="IK153" s="63"/>
      <c r="IL153" s="63"/>
      <c r="IM153" s="63"/>
      <c r="IN153" s="63"/>
      <c r="IO153" s="63"/>
      <c r="IP153" s="63"/>
      <c r="IQ153" s="63"/>
      <c r="IR153" s="63"/>
      <c r="IS153" s="63"/>
      <c r="IT153" s="63"/>
      <c r="IU153" s="63"/>
      <c r="IV153" s="63"/>
      <c r="IW153" s="63"/>
      <c r="IX153" s="63"/>
      <c r="IY153" s="63"/>
      <c r="IZ153" s="63"/>
      <c r="JA153" s="63"/>
      <c r="JB153" s="63"/>
      <c r="JC153" s="63"/>
      <c r="JD153" s="63"/>
      <c r="JE153" s="63"/>
      <c r="JF153" s="63"/>
      <c r="JG153" s="63"/>
      <c r="JH153" s="63"/>
      <c r="JI153" s="63"/>
      <c r="JJ153" s="63"/>
      <c r="JK153" s="63"/>
      <c r="JL153" s="63"/>
      <c r="JM153" s="63"/>
      <c r="JN153" s="63"/>
      <c r="JO153" s="63"/>
      <c r="JP153" s="63"/>
      <c r="JQ153" s="63"/>
      <c r="JR153" s="63"/>
      <c r="JS153" s="63"/>
      <c r="JT153" s="63"/>
      <c r="JU153" s="63"/>
      <c r="JV153" s="63"/>
      <c r="JW153" s="63"/>
      <c r="JX153" s="63"/>
      <c r="JY153" s="63"/>
      <c r="JZ153" s="63"/>
      <c r="KA153" s="63"/>
      <c r="KB153" s="63"/>
      <c r="KC153" s="63"/>
      <c r="KD153" s="63"/>
      <c r="KE153" s="63"/>
      <c r="KF153" s="63"/>
      <c r="KG153" s="63"/>
      <c r="KH153" s="63"/>
      <c r="KI153" s="63"/>
      <c r="KJ153" s="63"/>
      <c r="KK153" s="63"/>
      <c r="KL153" s="63"/>
      <c r="KM153" s="63"/>
      <c r="KN153" s="63"/>
      <c r="KO153" s="63"/>
      <c r="KP153" s="63"/>
      <c r="KQ153" s="63"/>
      <c r="KR153" s="63"/>
      <c r="KS153" s="63"/>
      <c r="KT153" s="63"/>
      <c r="KU153" s="63"/>
      <c r="KV153" s="63"/>
      <c r="KW153" s="63"/>
      <c r="KX153" s="63"/>
      <c r="KY153" s="63"/>
      <c r="KZ153" s="63"/>
      <c r="LA153" s="63"/>
      <c r="LB153" s="63"/>
      <c r="LC153" s="63"/>
      <c r="LD153" s="63"/>
      <c r="LE153" s="63"/>
      <c r="LF153" s="63"/>
      <c r="LG153" s="63"/>
      <c r="LH153" s="63"/>
      <c r="LI153" s="63"/>
      <c r="LJ153" s="63"/>
      <c r="LK153" s="63"/>
      <c r="LL153" s="63"/>
      <c r="LM153" s="63"/>
      <c r="LN153" s="63"/>
      <c r="LO153" s="63"/>
      <c r="LP153" s="63"/>
      <c r="LQ153" s="63"/>
      <c r="LR153" s="63"/>
      <c r="LS153" s="63"/>
      <c r="LT153" s="63"/>
      <c r="LU153" s="63"/>
      <c r="LV153" s="63"/>
      <c r="LW153" s="63"/>
      <c r="LX153" s="63"/>
      <c r="LY153" s="63"/>
      <c r="LZ153" s="63"/>
      <c r="MA153" s="63"/>
      <c r="MB153" s="63"/>
      <c r="MC153" s="63"/>
      <c r="MD153" s="63"/>
      <c r="ME153" s="63"/>
      <c r="MF153" s="63"/>
      <c r="MG153" s="63"/>
      <c r="MH153" s="63"/>
      <c r="MI153" s="63"/>
      <c r="MJ153" s="63"/>
      <c r="MK153" s="63"/>
      <c r="ML153" s="63"/>
      <c r="MM153" s="63"/>
      <c r="MN153" s="63"/>
      <c r="MO153" s="63"/>
      <c r="MP153" s="63"/>
      <c r="MQ153" s="63"/>
      <c r="MR153" s="63"/>
      <c r="MS153" s="63"/>
      <c r="MT153" s="63"/>
      <c r="MU153" s="63"/>
      <c r="MV153" s="63"/>
      <c r="MW153" s="63"/>
      <c r="MX153" s="63"/>
      <c r="MY153" s="63"/>
      <c r="MZ153" s="63"/>
      <c r="NA153" s="63"/>
      <c r="NB153" s="63"/>
      <c r="NC153" s="63"/>
      <c r="ND153" s="63"/>
      <c r="NE153" s="63"/>
      <c r="NF153" s="63"/>
      <c r="NG153" s="63"/>
      <c r="NH153" s="63"/>
      <c r="NI153" s="63"/>
      <c r="NJ153" s="63"/>
    </row>
    <row r="154" spans="1:374" s="64" customFormat="1" ht="45" customHeight="1">
      <c r="A154" s="155" t="s">
        <v>436</v>
      </c>
      <c r="B154" s="60" t="s">
        <v>765</v>
      </c>
      <c r="C154" s="61" t="s">
        <v>25</v>
      </c>
      <c r="D154" s="78" t="s">
        <v>437</v>
      </c>
      <c r="E154" s="77"/>
      <c r="F154" s="61"/>
      <c r="G154" s="61"/>
      <c r="H154" s="105"/>
      <c r="I154" s="106"/>
      <c r="J154" s="61"/>
      <c r="K154" s="62"/>
      <c r="L154" s="62"/>
      <c r="M154" s="61"/>
      <c r="N154" s="61"/>
      <c r="O154" s="61"/>
      <c r="P154" s="61"/>
      <c r="Q154" s="8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c r="IF154" s="63"/>
      <c r="IG154" s="63"/>
      <c r="IH154" s="63"/>
      <c r="II154" s="63"/>
      <c r="IJ154" s="63"/>
      <c r="IK154" s="63"/>
      <c r="IL154" s="63"/>
      <c r="IM154" s="63"/>
      <c r="IN154" s="63"/>
      <c r="IO154" s="63"/>
      <c r="IP154" s="63"/>
      <c r="IQ154" s="63"/>
      <c r="IR154" s="63"/>
      <c r="IS154" s="63"/>
      <c r="IT154" s="63"/>
      <c r="IU154" s="63"/>
      <c r="IV154" s="63"/>
      <c r="IW154" s="63"/>
      <c r="IX154" s="63"/>
      <c r="IY154" s="63"/>
      <c r="IZ154" s="63"/>
      <c r="JA154" s="63"/>
      <c r="JB154" s="63"/>
      <c r="JC154" s="63"/>
      <c r="JD154" s="63"/>
      <c r="JE154" s="63"/>
      <c r="JF154" s="63"/>
      <c r="JG154" s="63"/>
      <c r="JH154" s="63"/>
      <c r="JI154" s="63"/>
      <c r="JJ154" s="63"/>
      <c r="JK154" s="63"/>
      <c r="JL154" s="63"/>
      <c r="JM154" s="63"/>
      <c r="JN154" s="63"/>
      <c r="JO154" s="63"/>
      <c r="JP154" s="63"/>
      <c r="JQ154" s="63"/>
      <c r="JR154" s="63"/>
      <c r="JS154" s="63"/>
      <c r="JT154" s="63"/>
      <c r="JU154" s="63"/>
      <c r="JV154" s="63"/>
      <c r="JW154" s="63"/>
      <c r="JX154" s="63"/>
      <c r="JY154" s="63"/>
      <c r="JZ154" s="63"/>
      <c r="KA154" s="63"/>
      <c r="KB154" s="63"/>
      <c r="KC154" s="63"/>
      <c r="KD154" s="63"/>
      <c r="KE154" s="63"/>
      <c r="KF154" s="63"/>
      <c r="KG154" s="63"/>
      <c r="KH154" s="63"/>
      <c r="KI154" s="63"/>
      <c r="KJ154" s="63"/>
      <c r="KK154" s="63"/>
      <c r="KL154" s="63"/>
      <c r="KM154" s="63"/>
      <c r="KN154" s="63"/>
      <c r="KO154" s="63"/>
      <c r="KP154" s="63"/>
      <c r="KQ154" s="63"/>
      <c r="KR154" s="63"/>
      <c r="KS154" s="63"/>
      <c r="KT154" s="63"/>
      <c r="KU154" s="63"/>
      <c r="KV154" s="63"/>
      <c r="KW154" s="63"/>
      <c r="KX154" s="63"/>
      <c r="KY154" s="63"/>
      <c r="KZ154" s="63"/>
      <c r="LA154" s="63"/>
      <c r="LB154" s="63"/>
      <c r="LC154" s="63"/>
      <c r="LD154" s="63"/>
      <c r="LE154" s="63"/>
      <c r="LF154" s="63"/>
      <c r="LG154" s="63"/>
      <c r="LH154" s="63"/>
      <c r="LI154" s="63"/>
      <c r="LJ154" s="63"/>
      <c r="LK154" s="63"/>
      <c r="LL154" s="63"/>
      <c r="LM154" s="63"/>
      <c r="LN154" s="63"/>
      <c r="LO154" s="63"/>
      <c r="LP154" s="63"/>
      <c r="LQ154" s="63"/>
      <c r="LR154" s="63"/>
      <c r="LS154" s="63"/>
      <c r="LT154" s="63"/>
      <c r="LU154" s="63"/>
      <c r="LV154" s="63"/>
      <c r="LW154" s="63"/>
      <c r="LX154" s="63"/>
      <c r="LY154" s="63"/>
      <c r="LZ154" s="63"/>
      <c r="MA154" s="63"/>
      <c r="MB154" s="63"/>
      <c r="MC154" s="63"/>
      <c r="MD154" s="63"/>
      <c r="ME154" s="63"/>
      <c r="MF154" s="63"/>
      <c r="MG154" s="63"/>
      <c r="MH154" s="63"/>
      <c r="MI154" s="63"/>
      <c r="MJ154" s="63"/>
      <c r="MK154" s="63"/>
      <c r="ML154" s="63"/>
      <c r="MM154" s="63"/>
      <c r="MN154" s="63"/>
      <c r="MO154" s="63"/>
      <c r="MP154" s="63"/>
      <c r="MQ154" s="63"/>
      <c r="MR154" s="63"/>
      <c r="MS154" s="63"/>
      <c r="MT154" s="63"/>
      <c r="MU154" s="63"/>
      <c r="MV154" s="63"/>
      <c r="MW154" s="63"/>
      <c r="MX154" s="63"/>
      <c r="MY154" s="63"/>
      <c r="MZ154" s="63"/>
      <c r="NA154" s="63"/>
      <c r="NB154" s="63"/>
      <c r="NC154" s="63"/>
      <c r="ND154" s="63"/>
      <c r="NE154" s="63"/>
      <c r="NF154" s="63"/>
      <c r="NG154" s="63"/>
      <c r="NH154" s="63"/>
      <c r="NI154" s="63"/>
      <c r="NJ154" s="63"/>
    </row>
    <row r="155" spans="1:374" s="64" customFormat="1" ht="45" customHeight="1">
      <c r="A155" s="155" t="s">
        <v>438</v>
      </c>
      <c r="B155" s="60" t="s">
        <v>766</v>
      </c>
      <c r="C155" s="61" t="s">
        <v>25</v>
      </c>
      <c r="D155" s="78" t="s">
        <v>439</v>
      </c>
      <c r="E155" s="77"/>
      <c r="F155" s="61"/>
      <c r="G155" s="61"/>
      <c r="H155" s="105"/>
      <c r="I155" s="106"/>
      <c r="J155" s="61"/>
      <c r="K155" s="62"/>
      <c r="L155" s="62"/>
      <c r="M155" s="61"/>
      <c r="N155" s="61"/>
      <c r="O155" s="61"/>
      <c r="P155" s="61"/>
      <c r="Q155" s="8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c r="IF155" s="63"/>
      <c r="IG155" s="63"/>
      <c r="IH155" s="63"/>
      <c r="II155" s="63"/>
      <c r="IJ155" s="63"/>
      <c r="IK155" s="63"/>
      <c r="IL155" s="63"/>
      <c r="IM155" s="63"/>
      <c r="IN155" s="63"/>
      <c r="IO155" s="63"/>
      <c r="IP155" s="63"/>
      <c r="IQ155" s="63"/>
      <c r="IR155" s="63"/>
      <c r="IS155" s="63"/>
      <c r="IT155" s="63"/>
      <c r="IU155" s="63"/>
      <c r="IV155" s="63"/>
      <c r="IW155" s="63"/>
      <c r="IX155" s="63"/>
      <c r="IY155" s="63"/>
      <c r="IZ155" s="63"/>
      <c r="JA155" s="63"/>
      <c r="JB155" s="63"/>
      <c r="JC155" s="63"/>
      <c r="JD155" s="63"/>
      <c r="JE155" s="63"/>
      <c r="JF155" s="63"/>
      <c r="JG155" s="63"/>
      <c r="JH155" s="63"/>
      <c r="JI155" s="63"/>
      <c r="JJ155" s="63"/>
      <c r="JK155" s="63"/>
      <c r="JL155" s="63"/>
      <c r="JM155" s="63"/>
      <c r="JN155" s="63"/>
      <c r="JO155" s="63"/>
      <c r="JP155" s="63"/>
      <c r="JQ155" s="63"/>
      <c r="JR155" s="63"/>
      <c r="JS155" s="63"/>
      <c r="JT155" s="63"/>
      <c r="JU155" s="63"/>
      <c r="JV155" s="63"/>
      <c r="JW155" s="63"/>
      <c r="JX155" s="63"/>
      <c r="JY155" s="63"/>
      <c r="JZ155" s="63"/>
      <c r="KA155" s="63"/>
      <c r="KB155" s="63"/>
      <c r="KC155" s="63"/>
      <c r="KD155" s="63"/>
      <c r="KE155" s="63"/>
      <c r="KF155" s="63"/>
      <c r="KG155" s="63"/>
      <c r="KH155" s="63"/>
      <c r="KI155" s="63"/>
      <c r="KJ155" s="63"/>
      <c r="KK155" s="63"/>
      <c r="KL155" s="63"/>
      <c r="KM155" s="63"/>
      <c r="KN155" s="63"/>
      <c r="KO155" s="63"/>
      <c r="KP155" s="63"/>
      <c r="KQ155" s="63"/>
      <c r="KR155" s="63"/>
      <c r="KS155" s="63"/>
      <c r="KT155" s="63"/>
      <c r="KU155" s="63"/>
      <c r="KV155" s="63"/>
      <c r="KW155" s="63"/>
      <c r="KX155" s="63"/>
      <c r="KY155" s="63"/>
      <c r="KZ155" s="63"/>
      <c r="LA155" s="63"/>
      <c r="LB155" s="63"/>
      <c r="LC155" s="63"/>
      <c r="LD155" s="63"/>
      <c r="LE155" s="63"/>
      <c r="LF155" s="63"/>
      <c r="LG155" s="63"/>
      <c r="LH155" s="63"/>
      <c r="LI155" s="63"/>
      <c r="LJ155" s="63"/>
      <c r="LK155" s="63"/>
      <c r="LL155" s="63"/>
      <c r="LM155" s="63"/>
      <c r="LN155" s="63"/>
      <c r="LO155" s="63"/>
      <c r="LP155" s="63"/>
      <c r="LQ155" s="63"/>
      <c r="LR155" s="63"/>
      <c r="LS155" s="63"/>
      <c r="LT155" s="63"/>
      <c r="LU155" s="63"/>
      <c r="LV155" s="63"/>
      <c r="LW155" s="63"/>
      <c r="LX155" s="63"/>
      <c r="LY155" s="63"/>
      <c r="LZ155" s="63"/>
      <c r="MA155" s="63"/>
      <c r="MB155" s="63"/>
      <c r="MC155" s="63"/>
      <c r="MD155" s="63"/>
      <c r="ME155" s="63"/>
      <c r="MF155" s="63"/>
      <c r="MG155" s="63"/>
      <c r="MH155" s="63"/>
      <c r="MI155" s="63"/>
      <c r="MJ155" s="63"/>
      <c r="MK155" s="63"/>
      <c r="ML155" s="63"/>
      <c r="MM155" s="63"/>
      <c r="MN155" s="63"/>
      <c r="MO155" s="63"/>
      <c r="MP155" s="63"/>
      <c r="MQ155" s="63"/>
      <c r="MR155" s="63"/>
      <c r="MS155" s="63"/>
      <c r="MT155" s="63"/>
      <c r="MU155" s="63"/>
      <c r="MV155" s="63"/>
      <c r="MW155" s="63"/>
      <c r="MX155" s="63"/>
      <c r="MY155" s="63"/>
      <c r="MZ155" s="63"/>
      <c r="NA155" s="63"/>
      <c r="NB155" s="63"/>
      <c r="NC155" s="63"/>
      <c r="ND155" s="63"/>
      <c r="NE155" s="63"/>
      <c r="NF155" s="63"/>
      <c r="NG155" s="63"/>
      <c r="NH155" s="63"/>
      <c r="NI155" s="63"/>
      <c r="NJ155" s="63"/>
    </row>
    <row r="156" spans="1:374" s="64" customFormat="1" ht="60" customHeight="1">
      <c r="A156" s="155" t="s">
        <v>440</v>
      </c>
      <c r="B156" s="60" t="s">
        <v>767</v>
      </c>
      <c r="C156" s="61" t="s">
        <v>25</v>
      </c>
      <c r="D156" s="78" t="s">
        <v>441</v>
      </c>
      <c r="E156" s="77"/>
      <c r="F156" s="61"/>
      <c r="G156" s="61"/>
      <c r="H156" s="105"/>
      <c r="I156" s="106"/>
      <c r="J156" s="61"/>
      <c r="K156" s="62"/>
      <c r="L156" s="62"/>
      <c r="M156" s="61"/>
      <c r="N156" s="61"/>
      <c r="O156" s="61"/>
      <c r="P156" s="61"/>
      <c r="Q156" s="8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c r="IF156" s="63"/>
      <c r="IG156" s="63"/>
      <c r="IH156" s="63"/>
      <c r="II156" s="63"/>
      <c r="IJ156" s="63"/>
      <c r="IK156" s="63"/>
      <c r="IL156" s="63"/>
      <c r="IM156" s="63"/>
      <c r="IN156" s="63"/>
      <c r="IO156" s="63"/>
      <c r="IP156" s="63"/>
      <c r="IQ156" s="63"/>
      <c r="IR156" s="63"/>
      <c r="IS156" s="63"/>
      <c r="IT156" s="63"/>
      <c r="IU156" s="63"/>
      <c r="IV156" s="63"/>
      <c r="IW156" s="63"/>
      <c r="IX156" s="63"/>
      <c r="IY156" s="63"/>
      <c r="IZ156" s="63"/>
      <c r="JA156" s="63"/>
      <c r="JB156" s="63"/>
      <c r="JC156" s="63"/>
      <c r="JD156" s="63"/>
      <c r="JE156" s="63"/>
      <c r="JF156" s="63"/>
      <c r="JG156" s="63"/>
      <c r="JH156" s="63"/>
      <c r="JI156" s="63"/>
      <c r="JJ156" s="63"/>
      <c r="JK156" s="63"/>
      <c r="JL156" s="63"/>
      <c r="JM156" s="63"/>
      <c r="JN156" s="63"/>
      <c r="JO156" s="63"/>
      <c r="JP156" s="63"/>
      <c r="JQ156" s="63"/>
      <c r="JR156" s="63"/>
      <c r="JS156" s="63"/>
      <c r="JT156" s="63"/>
      <c r="JU156" s="63"/>
      <c r="JV156" s="63"/>
      <c r="JW156" s="63"/>
      <c r="JX156" s="63"/>
      <c r="JY156" s="63"/>
      <c r="JZ156" s="63"/>
      <c r="KA156" s="63"/>
      <c r="KB156" s="63"/>
      <c r="KC156" s="63"/>
      <c r="KD156" s="63"/>
      <c r="KE156" s="63"/>
      <c r="KF156" s="63"/>
      <c r="KG156" s="63"/>
      <c r="KH156" s="63"/>
      <c r="KI156" s="63"/>
      <c r="KJ156" s="63"/>
      <c r="KK156" s="63"/>
      <c r="KL156" s="63"/>
      <c r="KM156" s="63"/>
      <c r="KN156" s="63"/>
      <c r="KO156" s="63"/>
      <c r="KP156" s="63"/>
      <c r="KQ156" s="63"/>
      <c r="KR156" s="63"/>
      <c r="KS156" s="63"/>
      <c r="KT156" s="63"/>
      <c r="KU156" s="63"/>
      <c r="KV156" s="63"/>
      <c r="KW156" s="63"/>
      <c r="KX156" s="63"/>
      <c r="KY156" s="63"/>
      <c r="KZ156" s="63"/>
      <c r="LA156" s="63"/>
      <c r="LB156" s="63"/>
      <c r="LC156" s="63"/>
      <c r="LD156" s="63"/>
      <c r="LE156" s="63"/>
      <c r="LF156" s="63"/>
      <c r="LG156" s="63"/>
      <c r="LH156" s="63"/>
      <c r="LI156" s="63"/>
      <c r="LJ156" s="63"/>
      <c r="LK156" s="63"/>
      <c r="LL156" s="63"/>
      <c r="LM156" s="63"/>
      <c r="LN156" s="63"/>
      <c r="LO156" s="63"/>
      <c r="LP156" s="63"/>
      <c r="LQ156" s="63"/>
      <c r="LR156" s="63"/>
      <c r="LS156" s="63"/>
      <c r="LT156" s="63"/>
      <c r="LU156" s="63"/>
      <c r="LV156" s="63"/>
      <c r="LW156" s="63"/>
      <c r="LX156" s="63"/>
      <c r="LY156" s="63"/>
      <c r="LZ156" s="63"/>
      <c r="MA156" s="63"/>
      <c r="MB156" s="63"/>
      <c r="MC156" s="63"/>
      <c r="MD156" s="63"/>
      <c r="ME156" s="63"/>
      <c r="MF156" s="63"/>
      <c r="MG156" s="63"/>
      <c r="MH156" s="63"/>
      <c r="MI156" s="63"/>
      <c r="MJ156" s="63"/>
      <c r="MK156" s="63"/>
      <c r="ML156" s="63"/>
      <c r="MM156" s="63"/>
      <c r="MN156" s="63"/>
      <c r="MO156" s="63"/>
      <c r="MP156" s="63"/>
      <c r="MQ156" s="63"/>
      <c r="MR156" s="63"/>
      <c r="MS156" s="63"/>
      <c r="MT156" s="63"/>
      <c r="MU156" s="63"/>
      <c r="MV156" s="63"/>
      <c r="MW156" s="63"/>
      <c r="MX156" s="63"/>
      <c r="MY156" s="63"/>
      <c r="MZ156" s="63"/>
      <c r="NA156" s="63"/>
      <c r="NB156" s="63"/>
      <c r="NC156" s="63"/>
      <c r="ND156" s="63"/>
      <c r="NE156" s="63"/>
      <c r="NF156" s="63"/>
      <c r="NG156" s="63"/>
      <c r="NH156" s="63"/>
      <c r="NI156" s="63"/>
      <c r="NJ156" s="63"/>
    </row>
    <row r="157" spans="1:374" s="64" customFormat="1" ht="60" customHeight="1">
      <c r="A157" s="155" t="s">
        <v>442</v>
      </c>
      <c r="B157" s="60" t="s">
        <v>768</v>
      </c>
      <c r="C157" s="61" t="s">
        <v>25</v>
      </c>
      <c r="D157" s="78" t="s">
        <v>443</v>
      </c>
      <c r="E157" s="77"/>
      <c r="F157" s="61"/>
      <c r="G157" s="61"/>
      <c r="H157" s="105"/>
      <c r="I157" s="106"/>
      <c r="J157" s="61"/>
      <c r="K157" s="62"/>
      <c r="L157" s="62"/>
      <c r="M157" s="61"/>
      <c r="N157" s="61"/>
      <c r="O157" s="61"/>
      <c r="P157" s="61"/>
      <c r="Q157" s="8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c r="IF157" s="63"/>
      <c r="IG157" s="63"/>
      <c r="IH157" s="63"/>
      <c r="II157" s="63"/>
      <c r="IJ157" s="63"/>
      <c r="IK157" s="63"/>
      <c r="IL157" s="63"/>
      <c r="IM157" s="63"/>
      <c r="IN157" s="63"/>
      <c r="IO157" s="63"/>
      <c r="IP157" s="63"/>
      <c r="IQ157" s="63"/>
      <c r="IR157" s="63"/>
      <c r="IS157" s="63"/>
      <c r="IT157" s="63"/>
      <c r="IU157" s="63"/>
      <c r="IV157" s="63"/>
      <c r="IW157" s="63"/>
      <c r="IX157" s="63"/>
      <c r="IY157" s="63"/>
      <c r="IZ157" s="63"/>
      <c r="JA157" s="63"/>
      <c r="JB157" s="63"/>
      <c r="JC157" s="63"/>
      <c r="JD157" s="63"/>
      <c r="JE157" s="63"/>
      <c r="JF157" s="63"/>
      <c r="JG157" s="63"/>
      <c r="JH157" s="63"/>
      <c r="JI157" s="63"/>
      <c r="JJ157" s="63"/>
      <c r="JK157" s="63"/>
      <c r="JL157" s="63"/>
      <c r="JM157" s="63"/>
      <c r="JN157" s="63"/>
      <c r="JO157" s="63"/>
      <c r="JP157" s="63"/>
      <c r="JQ157" s="63"/>
      <c r="JR157" s="63"/>
      <c r="JS157" s="63"/>
      <c r="JT157" s="63"/>
      <c r="JU157" s="63"/>
      <c r="JV157" s="63"/>
      <c r="JW157" s="63"/>
      <c r="JX157" s="63"/>
      <c r="JY157" s="63"/>
      <c r="JZ157" s="63"/>
      <c r="KA157" s="63"/>
      <c r="KB157" s="63"/>
      <c r="KC157" s="63"/>
      <c r="KD157" s="63"/>
      <c r="KE157" s="63"/>
      <c r="KF157" s="63"/>
      <c r="KG157" s="63"/>
      <c r="KH157" s="63"/>
      <c r="KI157" s="63"/>
      <c r="KJ157" s="63"/>
      <c r="KK157" s="63"/>
      <c r="KL157" s="63"/>
      <c r="KM157" s="63"/>
      <c r="KN157" s="63"/>
      <c r="KO157" s="63"/>
      <c r="KP157" s="63"/>
      <c r="KQ157" s="63"/>
      <c r="KR157" s="63"/>
      <c r="KS157" s="63"/>
      <c r="KT157" s="63"/>
      <c r="KU157" s="63"/>
      <c r="KV157" s="63"/>
      <c r="KW157" s="63"/>
      <c r="KX157" s="63"/>
      <c r="KY157" s="63"/>
      <c r="KZ157" s="63"/>
      <c r="LA157" s="63"/>
      <c r="LB157" s="63"/>
      <c r="LC157" s="63"/>
      <c r="LD157" s="63"/>
      <c r="LE157" s="63"/>
      <c r="LF157" s="63"/>
      <c r="LG157" s="63"/>
      <c r="LH157" s="63"/>
      <c r="LI157" s="63"/>
      <c r="LJ157" s="63"/>
      <c r="LK157" s="63"/>
      <c r="LL157" s="63"/>
      <c r="LM157" s="63"/>
      <c r="LN157" s="63"/>
      <c r="LO157" s="63"/>
      <c r="LP157" s="63"/>
      <c r="LQ157" s="63"/>
      <c r="LR157" s="63"/>
      <c r="LS157" s="63"/>
      <c r="LT157" s="63"/>
      <c r="LU157" s="63"/>
      <c r="LV157" s="63"/>
      <c r="LW157" s="63"/>
      <c r="LX157" s="63"/>
      <c r="LY157" s="63"/>
      <c r="LZ157" s="63"/>
      <c r="MA157" s="63"/>
      <c r="MB157" s="63"/>
      <c r="MC157" s="63"/>
      <c r="MD157" s="63"/>
      <c r="ME157" s="63"/>
      <c r="MF157" s="63"/>
      <c r="MG157" s="63"/>
      <c r="MH157" s="63"/>
      <c r="MI157" s="63"/>
      <c r="MJ157" s="63"/>
      <c r="MK157" s="63"/>
      <c r="ML157" s="63"/>
      <c r="MM157" s="63"/>
      <c r="MN157" s="63"/>
      <c r="MO157" s="63"/>
      <c r="MP157" s="63"/>
      <c r="MQ157" s="63"/>
      <c r="MR157" s="63"/>
      <c r="MS157" s="63"/>
      <c r="MT157" s="63"/>
      <c r="MU157" s="63"/>
      <c r="MV157" s="63"/>
      <c r="MW157" s="63"/>
      <c r="MX157" s="63"/>
      <c r="MY157" s="63"/>
      <c r="MZ157" s="63"/>
      <c r="NA157" s="63"/>
      <c r="NB157" s="63"/>
      <c r="NC157" s="63"/>
      <c r="ND157" s="63"/>
      <c r="NE157" s="63"/>
      <c r="NF157" s="63"/>
      <c r="NG157" s="63"/>
      <c r="NH157" s="63"/>
      <c r="NI157" s="63"/>
      <c r="NJ157" s="63"/>
    </row>
    <row r="158" spans="1:374" s="64" customFormat="1" ht="45" customHeight="1">
      <c r="A158" s="155" t="s">
        <v>444</v>
      </c>
      <c r="B158" s="60" t="s">
        <v>769</v>
      </c>
      <c r="C158" s="61" t="s">
        <v>25</v>
      </c>
      <c r="D158" s="78" t="s">
        <v>445</v>
      </c>
      <c r="E158" s="77"/>
      <c r="F158" s="61"/>
      <c r="G158" s="61"/>
      <c r="H158" s="105"/>
      <c r="I158" s="106"/>
      <c r="J158" s="61"/>
      <c r="K158" s="62"/>
      <c r="L158" s="62"/>
      <c r="M158" s="61"/>
      <c r="N158" s="61"/>
      <c r="O158" s="61"/>
      <c r="P158" s="61"/>
      <c r="Q158" s="8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c r="IF158" s="63"/>
      <c r="IG158" s="63"/>
      <c r="IH158" s="63"/>
      <c r="II158" s="63"/>
      <c r="IJ158" s="63"/>
      <c r="IK158" s="63"/>
      <c r="IL158" s="63"/>
      <c r="IM158" s="63"/>
      <c r="IN158" s="63"/>
      <c r="IO158" s="63"/>
      <c r="IP158" s="63"/>
      <c r="IQ158" s="63"/>
      <c r="IR158" s="63"/>
      <c r="IS158" s="63"/>
      <c r="IT158" s="63"/>
      <c r="IU158" s="63"/>
      <c r="IV158" s="63"/>
      <c r="IW158" s="63"/>
      <c r="IX158" s="63"/>
      <c r="IY158" s="63"/>
      <c r="IZ158" s="63"/>
      <c r="JA158" s="63"/>
      <c r="JB158" s="63"/>
      <c r="JC158" s="63"/>
      <c r="JD158" s="63"/>
      <c r="JE158" s="63"/>
      <c r="JF158" s="63"/>
      <c r="JG158" s="63"/>
      <c r="JH158" s="63"/>
      <c r="JI158" s="63"/>
      <c r="JJ158" s="63"/>
      <c r="JK158" s="63"/>
      <c r="JL158" s="63"/>
      <c r="JM158" s="63"/>
      <c r="JN158" s="63"/>
      <c r="JO158" s="63"/>
      <c r="JP158" s="63"/>
      <c r="JQ158" s="63"/>
      <c r="JR158" s="63"/>
      <c r="JS158" s="63"/>
      <c r="JT158" s="63"/>
      <c r="JU158" s="63"/>
      <c r="JV158" s="63"/>
      <c r="JW158" s="63"/>
      <c r="JX158" s="63"/>
      <c r="JY158" s="63"/>
      <c r="JZ158" s="63"/>
      <c r="KA158" s="63"/>
      <c r="KB158" s="63"/>
      <c r="KC158" s="63"/>
      <c r="KD158" s="63"/>
      <c r="KE158" s="63"/>
      <c r="KF158" s="63"/>
      <c r="KG158" s="63"/>
      <c r="KH158" s="63"/>
      <c r="KI158" s="63"/>
      <c r="KJ158" s="63"/>
      <c r="KK158" s="63"/>
      <c r="KL158" s="63"/>
      <c r="KM158" s="63"/>
      <c r="KN158" s="63"/>
      <c r="KO158" s="63"/>
      <c r="KP158" s="63"/>
      <c r="KQ158" s="63"/>
      <c r="KR158" s="63"/>
      <c r="KS158" s="63"/>
      <c r="KT158" s="63"/>
      <c r="KU158" s="63"/>
      <c r="KV158" s="63"/>
      <c r="KW158" s="63"/>
      <c r="KX158" s="63"/>
      <c r="KY158" s="63"/>
      <c r="KZ158" s="63"/>
      <c r="LA158" s="63"/>
      <c r="LB158" s="63"/>
      <c r="LC158" s="63"/>
      <c r="LD158" s="63"/>
      <c r="LE158" s="63"/>
      <c r="LF158" s="63"/>
      <c r="LG158" s="63"/>
      <c r="LH158" s="63"/>
      <c r="LI158" s="63"/>
      <c r="LJ158" s="63"/>
      <c r="LK158" s="63"/>
      <c r="LL158" s="63"/>
      <c r="LM158" s="63"/>
      <c r="LN158" s="63"/>
      <c r="LO158" s="63"/>
      <c r="LP158" s="63"/>
      <c r="LQ158" s="63"/>
      <c r="LR158" s="63"/>
      <c r="LS158" s="63"/>
      <c r="LT158" s="63"/>
      <c r="LU158" s="63"/>
      <c r="LV158" s="63"/>
      <c r="LW158" s="63"/>
      <c r="LX158" s="63"/>
      <c r="LY158" s="63"/>
      <c r="LZ158" s="63"/>
      <c r="MA158" s="63"/>
      <c r="MB158" s="63"/>
      <c r="MC158" s="63"/>
      <c r="MD158" s="63"/>
      <c r="ME158" s="63"/>
      <c r="MF158" s="63"/>
      <c r="MG158" s="63"/>
      <c r="MH158" s="63"/>
      <c r="MI158" s="63"/>
      <c r="MJ158" s="63"/>
      <c r="MK158" s="63"/>
      <c r="ML158" s="63"/>
      <c r="MM158" s="63"/>
      <c r="MN158" s="63"/>
      <c r="MO158" s="63"/>
      <c r="MP158" s="63"/>
      <c r="MQ158" s="63"/>
      <c r="MR158" s="63"/>
      <c r="MS158" s="63"/>
      <c r="MT158" s="63"/>
      <c r="MU158" s="63"/>
      <c r="MV158" s="63"/>
      <c r="MW158" s="63"/>
      <c r="MX158" s="63"/>
      <c r="MY158" s="63"/>
      <c r="MZ158" s="63"/>
      <c r="NA158" s="63"/>
      <c r="NB158" s="63"/>
      <c r="NC158" s="63"/>
      <c r="ND158" s="63"/>
      <c r="NE158" s="63"/>
      <c r="NF158" s="63"/>
      <c r="NG158" s="63"/>
      <c r="NH158" s="63"/>
      <c r="NI158" s="63"/>
      <c r="NJ158" s="63"/>
    </row>
    <row r="159" spans="1:374" s="64" customFormat="1" ht="60" customHeight="1">
      <c r="A159" s="155" t="s">
        <v>446</v>
      </c>
      <c r="B159" s="60" t="s">
        <v>770</v>
      </c>
      <c r="C159" s="61" t="s">
        <v>25</v>
      </c>
      <c r="D159" s="78" t="s">
        <v>447</v>
      </c>
      <c r="E159" s="77"/>
      <c r="F159" s="61"/>
      <c r="G159" s="61"/>
      <c r="H159" s="105"/>
      <c r="I159" s="109"/>
      <c r="J159" s="61"/>
      <c r="K159" s="62"/>
      <c r="L159" s="62"/>
      <c r="M159" s="61"/>
      <c r="N159" s="61"/>
      <c r="O159" s="61"/>
      <c r="P159" s="61"/>
      <c r="Q159" s="8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c r="IF159" s="63"/>
      <c r="IG159" s="63"/>
      <c r="IH159" s="63"/>
      <c r="II159" s="63"/>
      <c r="IJ159" s="63"/>
      <c r="IK159" s="63"/>
      <c r="IL159" s="63"/>
      <c r="IM159" s="63"/>
      <c r="IN159" s="63"/>
      <c r="IO159" s="63"/>
      <c r="IP159" s="63"/>
      <c r="IQ159" s="63"/>
      <c r="IR159" s="63"/>
      <c r="IS159" s="63"/>
      <c r="IT159" s="63"/>
      <c r="IU159" s="63"/>
      <c r="IV159" s="63"/>
      <c r="IW159" s="63"/>
      <c r="IX159" s="63"/>
      <c r="IY159" s="63"/>
      <c r="IZ159" s="63"/>
      <c r="JA159" s="63"/>
      <c r="JB159" s="63"/>
      <c r="JC159" s="63"/>
      <c r="JD159" s="63"/>
      <c r="JE159" s="63"/>
      <c r="JF159" s="63"/>
      <c r="JG159" s="63"/>
      <c r="JH159" s="63"/>
      <c r="JI159" s="63"/>
      <c r="JJ159" s="63"/>
      <c r="JK159" s="63"/>
      <c r="JL159" s="63"/>
      <c r="JM159" s="63"/>
      <c r="JN159" s="63"/>
      <c r="JO159" s="63"/>
      <c r="JP159" s="63"/>
      <c r="JQ159" s="63"/>
      <c r="JR159" s="63"/>
      <c r="JS159" s="63"/>
      <c r="JT159" s="63"/>
      <c r="JU159" s="63"/>
      <c r="JV159" s="63"/>
      <c r="JW159" s="63"/>
      <c r="JX159" s="63"/>
      <c r="JY159" s="63"/>
      <c r="JZ159" s="63"/>
      <c r="KA159" s="63"/>
      <c r="KB159" s="63"/>
      <c r="KC159" s="63"/>
      <c r="KD159" s="63"/>
      <c r="KE159" s="63"/>
      <c r="KF159" s="63"/>
      <c r="KG159" s="63"/>
      <c r="KH159" s="63"/>
      <c r="KI159" s="63"/>
      <c r="KJ159" s="63"/>
      <c r="KK159" s="63"/>
      <c r="KL159" s="63"/>
      <c r="KM159" s="63"/>
      <c r="KN159" s="63"/>
      <c r="KO159" s="63"/>
      <c r="KP159" s="63"/>
      <c r="KQ159" s="63"/>
      <c r="KR159" s="63"/>
      <c r="KS159" s="63"/>
      <c r="KT159" s="63"/>
      <c r="KU159" s="63"/>
      <c r="KV159" s="63"/>
      <c r="KW159" s="63"/>
      <c r="KX159" s="63"/>
      <c r="KY159" s="63"/>
      <c r="KZ159" s="63"/>
      <c r="LA159" s="63"/>
      <c r="LB159" s="63"/>
      <c r="LC159" s="63"/>
      <c r="LD159" s="63"/>
      <c r="LE159" s="63"/>
      <c r="LF159" s="63"/>
      <c r="LG159" s="63"/>
      <c r="LH159" s="63"/>
      <c r="LI159" s="63"/>
      <c r="LJ159" s="63"/>
      <c r="LK159" s="63"/>
      <c r="LL159" s="63"/>
      <c r="LM159" s="63"/>
      <c r="LN159" s="63"/>
      <c r="LO159" s="63"/>
      <c r="LP159" s="63"/>
      <c r="LQ159" s="63"/>
      <c r="LR159" s="63"/>
      <c r="LS159" s="63"/>
      <c r="LT159" s="63"/>
      <c r="LU159" s="63"/>
      <c r="LV159" s="63"/>
      <c r="LW159" s="63"/>
      <c r="LX159" s="63"/>
      <c r="LY159" s="63"/>
      <c r="LZ159" s="63"/>
      <c r="MA159" s="63"/>
      <c r="MB159" s="63"/>
      <c r="MC159" s="63"/>
      <c r="MD159" s="63"/>
      <c r="ME159" s="63"/>
      <c r="MF159" s="63"/>
      <c r="MG159" s="63"/>
      <c r="MH159" s="63"/>
      <c r="MI159" s="63"/>
      <c r="MJ159" s="63"/>
      <c r="MK159" s="63"/>
      <c r="ML159" s="63"/>
      <c r="MM159" s="63"/>
      <c r="MN159" s="63"/>
      <c r="MO159" s="63"/>
      <c r="MP159" s="63"/>
      <c r="MQ159" s="63"/>
      <c r="MR159" s="63"/>
      <c r="MS159" s="63"/>
      <c r="MT159" s="63"/>
      <c r="MU159" s="63"/>
      <c r="MV159" s="63"/>
      <c r="MW159" s="63"/>
      <c r="MX159" s="63"/>
      <c r="MY159" s="63"/>
      <c r="MZ159" s="63"/>
      <c r="NA159" s="63"/>
      <c r="NB159" s="63"/>
      <c r="NC159" s="63"/>
      <c r="ND159" s="63"/>
      <c r="NE159" s="63"/>
      <c r="NF159" s="63"/>
      <c r="NG159" s="63"/>
      <c r="NH159" s="63"/>
      <c r="NI159" s="63"/>
      <c r="NJ159" s="63"/>
    </row>
    <row r="160" spans="1:374" s="64" customFormat="1" ht="45" customHeight="1">
      <c r="A160" s="155" t="s">
        <v>448</v>
      </c>
      <c r="B160" s="60" t="s">
        <v>771</v>
      </c>
      <c r="C160" s="61" t="s">
        <v>25</v>
      </c>
      <c r="D160" s="78" t="s">
        <v>449</v>
      </c>
      <c r="E160" s="77"/>
      <c r="F160" s="61"/>
      <c r="G160" s="61"/>
      <c r="H160" s="105"/>
      <c r="I160" s="106"/>
      <c r="J160" s="61"/>
      <c r="K160" s="62"/>
      <c r="L160" s="62"/>
      <c r="M160" s="61"/>
      <c r="N160" s="61"/>
      <c r="O160" s="61"/>
      <c r="P160" s="61"/>
      <c r="Q160" s="8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c r="IU160" s="63"/>
      <c r="IV160" s="63"/>
      <c r="IW160" s="63"/>
      <c r="IX160" s="63"/>
      <c r="IY160" s="63"/>
      <c r="IZ160" s="63"/>
      <c r="JA160" s="63"/>
      <c r="JB160" s="63"/>
      <c r="JC160" s="63"/>
      <c r="JD160" s="63"/>
      <c r="JE160" s="63"/>
      <c r="JF160" s="63"/>
      <c r="JG160" s="63"/>
      <c r="JH160" s="63"/>
      <c r="JI160" s="63"/>
      <c r="JJ160" s="63"/>
      <c r="JK160" s="63"/>
      <c r="JL160" s="63"/>
      <c r="JM160" s="63"/>
      <c r="JN160" s="63"/>
      <c r="JO160" s="63"/>
      <c r="JP160" s="63"/>
      <c r="JQ160" s="63"/>
      <c r="JR160" s="63"/>
      <c r="JS160" s="63"/>
      <c r="JT160" s="63"/>
      <c r="JU160" s="63"/>
      <c r="JV160" s="63"/>
      <c r="JW160" s="63"/>
      <c r="JX160" s="63"/>
      <c r="JY160" s="63"/>
      <c r="JZ160" s="63"/>
      <c r="KA160" s="63"/>
      <c r="KB160" s="63"/>
      <c r="KC160" s="63"/>
      <c r="KD160" s="63"/>
      <c r="KE160" s="63"/>
      <c r="KF160" s="63"/>
      <c r="KG160" s="63"/>
      <c r="KH160" s="63"/>
      <c r="KI160" s="63"/>
      <c r="KJ160" s="63"/>
      <c r="KK160" s="63"/>
      <c r="KL160" s="63"/>
      <c r="KM160" s="63"/>
      <c r="KN160" s="63"/>
      <c r="KO160" s="63"/>
      <c r="KP160" s="63"/>
      <c r="KQ160" s="63"/>
      <c r="KR160" s="63"/>
      <c r="KS160" s="63"/>
      <c r="KT160" s="63"/>
      <c r="KU160" s="63"/>
      <c r="KV160" s="63"/>
      <c r="KW160" s="63"/>
      <c r="KX160" s="63"/>
      <c r="KY160" s="63"/>
      <c r="KZ160" s="63"/>
      <c r="LA160" s="63"/>
      <c r="LB160" s="63"/>
      <c r="LC160" s="63"/>
      <c r="LD160" s="63"/>
      <c r="LE160" s="63"/>
      <c r="LF160" s="63"/>
      <c r="LG160" s="63"/>
      <c r="LH160" s="63"/>
      <c r="LI160" s="63"/>
      <c r="LJ160" s="63"/>
      <c r="LK160" s="63"/>
      <c r="LL160" s="63"/>
      <c r="LM160" s="63"/>
      <c r="LN160" s="63"/>
      <c r="LO160" s="63"/>
      <c r="LP160" s="63"/>
      <c r="LQ160" s="63"/>
      <c r="LR160" s="63"/>
      <c r="LS160" s="63"/>
      <c r="LT160" s="63"/>
      <c r="LU160" s="63"/>
      <c r="LV160" s="63"/>
      <c r="LW160" s="63"/>
      <c r="LX160" s="63"/>
      <c r="LY160" s="63"/>
      <c r="LZ160" s="63"/>
      <c r="MA160" s="63"/>
      <c r="MB160" s="63"/>
      <c r="MC160" s="63"/>
      <c r="MD160" s="63"/>
      <c r="ME160" s="63"/>
      <c r="MF160" s="63"/>
      <c r="MG160" s="63"/>
      <c r="MH160" s="63"/>
      <c r="MI160" s="63"/>
      <c r="MJ160" s="63"/>
      <c r="MK160" s="63"/>
      <c r="ML160" s="63"/>
      <c r="MM160" s="63"/>
      <c r="MN160" s="63"/>
      <c r="MO160" s="63"/>
      <c r="MP160" s="63"/>
      <c r="MQ160" s="63"/>
      <c r="MR160" s="63"/>
      <c r="MS160" s="63"/>
      <c r="MT160" s="63"/>
      <c r="MU160" s="63"/>
      <c r="MV160" s="63"/>
      <c r="MW160" s="63"/>
      <c r="MX160" s="63"/>
      <c r="MY160" s="63"/>
      <c r="MZ160" s="63"/>
      <c r="NA160" s="63"/>
      <c r="NB160" s="63"/>
      <c r="NC160" s="63"/>
      <c r="ND160" s="63"/>
      <c r="NE160" s="63"/>
      <c r="NF160" s="63"/>
      <c r="NG160" s="63"/>
      <c r="NH160" s="63"/>
      <c r="NI160" s="63"/>
      <c r="NJ160" s="63"/>
    </row>
    <row r="161" spans="1:374" s="64" customFormat="1" ht="45" customHeight="1">
      <c r="A161" s="155" t="s">
        <v>450</v>
      </c>
      <c r="B161" s="60" t="s">
        <v>772</v>
      </c>
      <c r="C161" s="61" t="s">
        <v>25</v>
      </c>
      <c r="D161" s="78" t="s">
        <v>451</v>
      </c>
      <c r="E161" s="77"/>
      <c r="F161" s="61"/>
      <c r="G161" s="61"/>
      <c r="H161" s="105"/>
      <c r="I161" s="106"/>
      <c r="J161" s="61"/>
      <c r="K161" s="62"/>
      <c r="L161" s="62"/>
      <c r="M161" s="61"/>
      <c r="N161" s="61"/>
      <c r="O161" s="61"/>
      <c r="P161" s="61"/>
      <c r="Q161" s="8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c r="IF161" s="63"/>
      <c r="IG161" s="63"/>
      <c r="IH161" s="63"/>
      <c r="II161" s="63"/>
      <c r="IJ161" s="63"/>
      <c r="IK161" s="63"/>
      <c r="IL161" s="63"/>
      <c r="IM161" s="63"/>
      <c r="IN161" s="63"/>
      <c r="IO161" s="63"/>
      <c r="IP161" s="63"/>
      <c r="IQ161" s="63"/>
      <c r="IR161" s="63"/>
      <c r="IS161" s="63"/>
      <c r="IT161" s="63"/>
      <c r="IU161" s="63"/>
      <c r="IV161" s="63"/>
      <c r="IW161" s="63"/>
      <c r="IX161" s="63"/>
      <c r="IY161" s="63"/>
      <c r="IZ161" s="63"/>
      <c r="JA161" s="63"/>
      <c r="JB161" s="63"/>
      <c r="JC161" s="63"/>
      <c r="JD161" s="63"/>
      <c r="JE161" s="63"/>
      <c r="JF161" s="63"/>
      <c r="JG161" s="63"/>
      <c r="JH161" s="63"/>
      <c r="JI161" s="63"/>
      <c r="JJ161" s="63"/>
      <c r="JK161" s="63"/>
      <c r="JL161" s="63"/>
      <c r="JM161" s="63"/>
      <c r="JN161" s="63"/>
      <c r="JO161" s="63"/>
      <c r="JP161" s="63"/>
      <c r="JQ161" s="63"/>
      <c r="JR161" s="63"/>
      <c r="JS161" s="63"/>
      <c r="JT161" s="63"/>
      <c r="JU161" s="63"/>
      <c r="JV161" s="63"/>
      <c r="JW161" s="63"/>
      <c r="JX161" s="63"/>
      <c r="JY161" s="63"/>
      <c r="JZ161" s="63"/>
      <c r="KA161" s="63"/>
      <c r="KB161" s="63"/>
      <c r="KC161" s="63"/>
      <c r="KD161" s="63"/>
      <c r="KE161" s="63"/>
      <c r="KF161" s="63"/>
      <c r="KG161" s="63"/>
      <c r="KH161" s="63"/>
      <c r="KI161" s="63"/>
      <c r="KJ161" s="63"/>
      <c r="KK161" s="63"/>
      <c r="KL161" s="63"/>
      <c r="KM161" s="63"/>
      <c r="KN161" s="63"/>
      <c r="KO161" s="63"/>
      <c r="KP161" s="63"/>
      <c r="KQ161" s="63"/>
      <c r="KR161" s="63"/>
      <c r="KS161" s="63"/>
      <c r="KT161" s="63"/>
      <c r="KU161" s="63"/>
      <c r="KV161" s="63"/>
      <c r="KW161" s="63"/>
      <c r="KX161" s="63"/>
      <c r="KY161" s="63"/>
      <c r="KZ161" s="63"/>
      <c r="LA161" s="63"/>
      <c r="LB161" s="63"/>
      <c r="LC161" s="63"/>
      <c r="LD161" s="63"/>
      <c r="LE161" s="63"/>
      <c r="LF161" s="63"/>
      <c r="LG161" s="63"/>
      <c r="LH161" s="63"/>
      <c r="LI161" s="63"/>
      <c r="LJ161" s="63"/>
      <c r="LK161" s="63"/>
      <c r="LL161" s="63"/>
      <c r="LM161" s="63"/>
      <c r="LN161" s="63"/>
      <c r="LO161" s="63"/>
      <c r="LP161" s="63"/>
      <c r="LQ161" s="63"/>
      <c r="LR161" s="63"/>
      <c r="LS161" s="63"/>
      <c r="LT161" s="63"/>
      <c r="LU161" s="63"/>
      <c r="LV161" s="63"/>
      <c r="LW161" s="63"/>
      <c r="LX161" s="63"/>
      <c r="LY161" s="63"/>
      <c r="LZ161" s="63"/>
      <c r="MA161" s="63"/>
      <c r="MB161" s="63"/>
      <c r="MC161" s="63"/>
      <c r="MD161" s="63"/>
      <c r="ME161" s="63"/>
      <c r="MF161" s="63"/>
      <c r="MG161" s="63"/>
      <c r="MH161" s="63"/>
      <c r="MI161" s="63"/>
      <c r="MJ161" s="63"/>
      <c r="MK161" s="63"/>
      <c r="ML161" s="63"/>
      <c r="MM161" s="63"/>
      <c r="MN161" s="63"/>
      <c r="MO161" s="63"/>
      <c r="MP161" s="63"/>
      <c r="MQ161" s="63"/>
      <c r="MR161" s="63"/>
      <c r="MS161" s="63"/>
      <c r="MT161" s="63"/>
      <c r="MU161" s="63"/>
      <c r="MV161" s="63"/>
      <c r="MW161" s="63"/>
      <c r="MX161" s="63"/>
      <c r="MY161" s="63"/>
      <c r="MZ161" s="63"/>
      <c r="NA161" s="63"/>
      <c r="NB161" s="63"/>
      <c r="NC161" s="63"/>
      <c r="ND161" s="63"/>
      <c r="NE161" s="63"/>
      <c r="NF161" s="63"/>
      <c r="NG161" s="63"/>
      <c r="NH161" s="63"/>
      <c r="NI161" s="63"/>
      <c r="NJ161" s="63"/>
    </row>
    <row r="162" spans="1:374" s="64" customFormat="1" ht="45" customHeight="1">
      <c r="A162" s="155" t="s">
        <v>452</v>
      </c>
      <c r="B162" s="60" t="s">
        <v>773</v>
      </c>
      <c r="C162" s="61" t="s">
        <v>25</v>
      </c>
      <c r="D162" s="78" t="s">
        <v>453</v>
      </c>
      <c r="E162" s="77"/>
      <c r="F162" s="61"/>
      <c r="G162" s="61"/>
      <c r="H162" s="105"/>
      <c r="I162" s="106"/>
      <c r="J162" s="61"/>
      <c r="K162" s="62"/>
      <c r="L162" s="62"/>
      <c r="M162" s="61"/>
      <c r="N162" s="61"/>
      <c r="O162" s="61"/>
      <c r="P162" s="61"/>
      <c r="Q162" s="8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c r="IF162" s="63"/>
      <c r="IG162" s="63"/>
      <c r="IH162" s="63"/>
      <c r="II162" s="63"/>
      <c r="IJ162" s="63"/>
      <c r="IK162" s="63"/>
      <c r="IL162" s="63"/>
      <c r="IM162" s="63"/>
      <c r="IN162" s="63"/>
      <c r="IO162" s="63"/>
      <c r="IP162" s="63"/>
      <c r="IQ162" s="63"/>
      <c r="IR162" s="63"/>
      <c r="IS162" s="63"/>
      <c r="IT162" s="63"/>
      <c r="IU162" s="63"/>
      <c r="IV162" s="63"/>
      <c r="IW162" s="63"/>
      <c r="IX162" s="63"/>
      <c r="IY162" s="63"/>
      <c r="IZ162" s="63"/>
      <c r="JA162" s="63"/>
      <c r="JB162" s="63"/>
      <c r="JC162" s="63"/>
      <c r="JD162" s="63"/>
      <c r="JE162" s="63"/>
      <c r="JF162" s="63"/>
      <c r="JG162" s="63"/>
      <c r="JH162" s="63"/>
      <c r="JI162" s="63"/>
      <c r="JJ162" s="63"/>
      <c r="JK162" s="63"/>
      <c r="JL162" s="63"/>
      <c r="JM162" s="63"/>
      <c r="JN162" s="63"/>
      <c r="JO162" s="63"/>
      <c r="JP162" s="63"/>
      <c r="JQ162" s="63"/>
      <c r="JR162" s="63"/>
      <c r="JS162" s="63"/>
      <c r="JT162" s="63"/>
      <c r="JU162" s="63"/>
      <c r="JV162" s="63"/>
      <c r="JW162" s="63"/>
      <c r="JX162" s="63"/>
      <c r="JY162" s="63"/>
      <c r="JZ162" s="63"/>
      <c r="KA162" s="63"/>
      <c r="KB162" s="63"/>
      <c r="KC162" s="63"/>
      <c r="KD162" s="63"/>
      <c r="KE162" s="63"/>
      <c r="KF162" s="63"/>
      <c r="KG162" s="63"/>
      <c r="KH162" s="63"/>
      <c r="KI162" s="63"/>
      <c r="KJ162" s="63"/>
      <c r="KK162" s="63"/>
      <c r="KL162" s="63"/>
      <c r="KM162" s="63"/>
      <c r="KN162" s="63"/>
      <c r="KO162" s="63"/>
      <c r="KP162" s="63"/>
      <c r="KQ162" s="63"/>
      <c r="KR162" s="63"/>
      <c r="KS162" s="63"/>
      <c r="KT162" s="63"/>
      <c r="KU162" s="63"/>
      <c r="KV162" s="63"/>
      <c r="KW162" s="63"/>
      <c r="KX162" s="63"/>
      <c r="KY162" s="63"/>
      <c r="KZ162" s="63"/>
      <c r="LA162" s="63"/>
      <c r="LB162" s="63"/>
      <c r="LC162" s="63"/>
      <c r="LD162" s="63"/>
      <c r="LE162" s="63"/>
      <c r="LF162" s="63"/>
      <c r="LG162" s="63"/>
      <c r="LH162" s="63"/>
      <c r="LI162" s="63"/>
      <c r="LJ162" s="63"/>
      <c r="LK162" s="63"/>
      <c r="LL162" s="63"/>
      <c r="LM162" s="63"/>
      <c r="LN162" s="63"/>
      <c r="LO162" s="63"/>
      <c r="LP162" s="63"/>
      <c r="LQ162" s="63"/>
      <c r="LR162" s="63"/>
      <c r="LS162" s="63"/>
      <c r="LT162" s="63"/>
      <c r="LU162" s="63"/>
      <c r="LV162" s="63"/>
      <c r="LW162" s="63"/>
      <c r="LX162" s="63"/>
      <c r="LY162" s="63"/>
      <c r="LZ162" s="63"/>
      <c r="MA162" s="63"/>
      <c r="MB162" s="63"/>
      <c r="MC162" s="63"/>
      <c r="MD162" s="63"/>
      <c r="ME162" s="63"/>
      <c r="MF162" s="63"/>
      <c r="MG162" s="63"/>
      <c r="MH162" s="63"/>
      <c r="MI162" s="63"/>
      <c r="MJ162" s="63"/>
      <c r="MK162" s="63"/>
      <c r="ML162" s="63"/>
      <c r="MM162" s="63"/>
      <c r="MN162" s="63"/>
      <c r="MO162" s="63"/>
      <c r="MP162" s="63"/>
      <c r="MQ162" s="63"/>
      <c r="MR162" s="63"/>
      <c r="MS162" s="63"/>
      <c r="MT162" s="63"/>
      <c r="MU162" s="63"/>
      <c r="MV162" s="63"/>
      <c r="MW162" s="63"/>
      <c r="MX162" s="63"/>
      <c r="MY162" s="63"/>
      <c r="MZ162" s="63"/>
      <c r="NA162" s="63"/>
      <c r="NB162" s="63"/>
      <c r="NC162" s="63"/>
      <c r="ND162" s="63"/>
      <c r="NE162" s="63"/>
      <c r="NF162" s="63"/>
      <c r="NG162" s="63"/>
      <c r="NH162" s="63"/>
      <c r="NI162" s="63"/>
      <c r="NJ162" s="63"/>
    </row>
    <row r="163" spans="1:374" s="64" customFormat="1" ht="45" customHeight="1">
      <c r="A163" s="155" t="s">
        <v>454</v>
      </c>
      <c r="B163" s="60" t="s">
        <v>774</v>
      </c>
      <c r="C163" s="61" t="s">
        <v>25</v>
      </c>
      <c r="D163" s="78" t="s">
        <v>455</v>
      </c>
      <c r="E163" s="77"/>
      <c r="F163" s="61"/>
      <c r="G163" s="61"/>
      <c r="H163" s="105"/>
      <c r="I163" s="106"/>
      <c r="J163" s="61"/>
      <c r="K163" s="62"/>
      <c r="L163" s="62"/>
      <c r="M163" s="61"/>
      <c r="N163" s="61"/>
      <c r="O163" s="61"/>
      <c r="P163" s="61"/>
      <c r="Q163" s="8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c r="IF163" s="63"/>
      <c r="IG163" s="63"/>
      <c r="IH163" s="63"/>
      <c r="II163" s="63"/>
      <c r="IJ163" s="63"/>
      <c r="IK163" s="63"/>
      <c r="IL163" s="63"/>
      <c r="IM163" s="63"/>
      <c r="IN163" s="63"/>
      <c r="IO163" s="63"/>
      <c r="IP163" s="63"/>
      <c r="IQ163" s="63"/>
      <c r="IR163" s="63"/>
      <c r="IS163" s="63"/>
      <c r="IT163" s="63"/>
      <c r="IU163" s="63"/>
      <c r="IV163" s="63"/>
      <c r="IW163" s="63"/>
      <c r="IX163" s="63"/>
      <c r="IY163" s="63"/>
      <c r="IZ163" s="63"/>
      <c r="JA163" s="63"/>
      <c r="JB163" s="63"/>
      <c r="JC163" s="63"/>
      <c r="JD163" s="63"/>
      <c r="JE163" s="63"/>
      <c r="JF163" s="63"/>
      <c r="JG163" s="63"/>
      <c r="JH163" s="63"/>
      <c r="JI163" s="63"/>
      <c r="JJ163" s="63"/>
      <c r="JK163" s="63"/>
      <c r="JL163" s="63"/>
      <c r="JM163" s="63"/>
      <c r="JN163" s="63"/>
      <c r="JO163" s="63"/>
      <c r="JP163" s="63"/>
      <c r="JQ163" s="63"/>
      <c r="JR163" s="63"/>
      <c r="JS163" s="63"/>
      <c r="JT163" s="63"/>
      <c r="JU163" s="63"/>
      <c r="JV163" s="63"/>
      <c r="JW163" s="63"/>
      <c r="JX163" s="63"/>
      <c r="JY163" s="63"/>
      <c r="JZ163" s="63"/>
      <c r="KA163" s="63"/>
      <c r="KB163" s="63"/>
      <c r="KC163" s="63"/>
      <c r="KD163" s="63"/>
      <c r="KE163" s="63"/>
      <c r="KF163" s="63"/>
      <c r="KG163" s="63"/>
      <c r="KH163" s="63"/>
      <c r="KI163" s="63"/>
      <c r="KJ163" s="63"/>
      <c r="KK163" s="63"/>
      <c r="KL163" s="63"/>
      <c r="KM163" s="63"/>
      <c r="KN163" s="63"/>
      <c r="KO163" s="63"/>
      <c r="KP163" s="63"/>
      <c r="KQ163" s="63"/>
      <c r="KR163" s="63"/>
      <c r="KS163" s="63"/>
      <c r="KT163" s="63"/>
      <c r="KU163" s="63"/>
      <c r="KV163" s="63"/>
      <c r="KW163" s="63"/>
      <c r="KX163" s="63"/>
      <c r="KY163" s="63"/>
      <c r="KZ163" s="63"/>
      <c r="LA163" s="63"/>
      <c r="LB163" s="63"/>
      <c r="LC163" s="63"/>
      <c r="LD163" s="63"/>
      <c r="LE163" s="63"/>
      <c r="LF163" s="63"/>
      <c r="LG163" s="63"/>
      <c r="LH163" s="63"/>
      <c r="LI163" s="63"/>
      <c r="LJ163" s="63"/>
      <c r="LK163" s="63"/>
      <c r="LL163" s="63"/>
      <c r="LM163" s="63"/>
      <c r="LN163" s="63"/>
      <c r="LO163" s="63"/>
      <c r="LP163" s="63"/>
      <c r="LQ163" s="63"/>
      <c r="LR163" s="63"/>
      <c r="LS163" s="63"/>
      <c r="LT163" s="63"/>
      <c r="LU163" s="63"/>
      <c r="LV163" s="63"/>
      <c r="LW163" s="63"/>
      <c r="LX163" s="63"/>
      <c r="LY163" s="63"/>
      <c r="LZ163" s="63"/>
      <c r="MA163" s="63"/>
      <c r="MB163" s="63"/>
      <c r="MC163" s="63"/>
      <c r="MD163" s="63"/>
      <c r="ME163" s="63"/>
      <c r="MF163" s="63"/>
      <c r="MG163" s="63"/>
      <c r="MH163" s="63"/>
      <c r="MI163" s="63"/>
      <c r="MJ163" s="63"/>
      <c r="MK163" s="63"/>
      <c r="ML163" s="63"/>
      <c r="MM163" s="63"/>
      <c r="MN163" s="63"/>
      <c r="MO163" s="63"/>
      <c r="MP163" s="63"/>
      <c r="MQ163" s="63"/>
      <c r="MR163" s="63"/>
      <c r="MS163" s="63"/>
      <c r="MT163" s="63"/>
      <c r="MU163" s="63"/>
      <c r="MV163" s="63"/>
      <c r="MW163" s="63"/>
      <c r="MX163" s="63"/>
      <c r="MY163" s="63"/>
      <c r="MZ163" s="63"/>
      <c r="NA163" s="63"/>
      <c r="NB163" s="63"/>
      <c r="NC163" s="63"/>
      <c r="ND163" s="63"/>
      <c r="NE163" s="63"/>
      <c r="NF163" s="63"/>
      <c r="NG163" s="63"/>
      <c r="NH163" s="63"/>
      <c r="NI163" s="63"/>
      <c r="NJ163" s="63"/>
    </row>
    <row r="164" spans="1:374" s="64" customFormat="1" ht="45" customHeight="1">
      <c r="A164" s="155" t="s">
        <v>456</v>
      </c>
      <c r="B164" s="60" t="s">
        <v>775</v>
      </c>
      <c r="C164" s="61" t="s">
        <v>25</v>
      </c>
      <c r="D164" s="78" t="s">
        <v>457</v>
      </c>
      <c r="E164" s="77"/>
      <c r="F164" s="61"/>
      <c r="G164" s="61"/>
      <c r="H164" s="105"/>
      <c r="I164" s="106"/>
      <c r="J164" s="61"/>
      <c r="K164" s="62"/>
      <c r="L164" s="62"/>
      <c r="M164" s="61"/>
      <c r="N164" s="61"/>
      <c r="O164" s="61"/>
      <c r="P164" s="61"/>
      <c r="Q164" s="8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c r="IF164" s="63"/>
      <c r="IG164" s="63"/>
      <c r="IH164" s="63"/>
      <c r="II164" s="63"/>
      <c r="IJ164" s="63"/>
      <c r="IK164" s="63"/>
      <c r="IL164" s="63"/>
      <c r="IM164" s="63"/>
      <c r="IN164" s="63"/>
      <c r="IO164" s="63"/>
      <c r="IP164" s="63"/>
      <c r="IQ164" s="63"/>
      <c r="IR164" s="63"/>
      <c r="IS164" s="63"/>
      <c r="IT164" s="63"/>
      <c r="IU164" s="63"/>
      <c r="IV164" s="63"/>
      <c r="IW164" s="63"/>
      <c r="IX164" s="63"/>
      <c r="IY164" s="63"/>
      <c r="IZ164" s="63"/>
      <c r="JA164" s="63"/>
      <c r="JB164" s="63"/>
      <c r="JC164" s="63"/>
      <c r="JD164" s="63"/>
      <c r="JE164" s="63"/>
      <c r="JF164" s="63"/>
      <c r="JG164" s="63"/>
      <c r="JH164" s="63"/>
      <c r="JI164" s="63"/>
      <c r="JJ164" s="63"/>
      <c r="JK164" s="63"/>
      <c r="JL164" s="63"/>
      <c r="JM164" s="63"/>
      <c r="JN164" s="63"/>
      <c r="JO164" s="63"/>
      <c r="JP164" s="63"/>
      <c r="JQ164" s="63"/>
      <c r="JR164" s="63"/>
      <c r="JS164" s="63"/>
      <c r="JT164" s="63"/>
      <c r="JU164" s="63"/>
      <c r="JV164" s="63"/>
      <c r="JW164" s="63"/>
      <c r="JX164" s="63"/>
      <c r="JY164" s="63"/>
      <c r="JZ164" s="63"/>
      <c r="KA164" s="63"/>
      <c r="KB164" s="63"/>
      <c r="KC164" s="63"/>
      <c r="KD164" s="63"/>
      <c r="KE164" s="63"/>
      <c r="KF164" s="63"/>
      <c r="KG164" s="63"/>
      <c r="KH164" s="63"/>
      <c r="KI164" s="63"/>
      <c r="KJ164" s="63"/>
      <c r="KK164" s="63"/>
      <c r="KL164" s="63"/>
      <c r="KM164" s="63"/>
      <c r="KN164" s="63"/>
      <c r="KO164" s="63"/>
      <c r="KP164" s="63"/>
      <c r="KQ164" s="63"/>
      <c r="KR164" s="63"/>
      <c r="KS164" s="63"/>
      <c r="KT164" s="63"/>
      <c r="KU164" s="63"/>
      <c r="KV164" s="63"/>
      <c r="KW164" s="63"/>
      <c r="KX164" s="63"/>
      <c r="KY164" s="63"/>
      <c r="KZ164" s="63"/>
      <c r="LA164" s="63"/>
      <c r="LB164" s="63"/>
      <c r="LC164" s="63"/>
      <c r="LD164" s="63"/>
      <c r="LE164" s="63"/>
      <c r="LF164" s="63"/>
      <c r="LG164" s="63"/>
      <c r="LH164" s="63"/>
      <c r="LI164" s="63"/>
      <c r="LJ164" s="63"/>
      <c r="LK164" s="63"/>
      <c r="LL164" s="63"/>
      <c r="LM164" s="63"/>
      <c r="LN164" s="63"/>
      <c r="LO164" s="63"/>
      <c r="LP164" s="63"/>
      <c r="LQ164" s="63"/>
      <c r="LR164" s="63"/>
      <c r="LS164" s="63"/>
      <c r="LT164" s="63"/>
      <c r="LU164" s="63"/>
      <c r="LV164" s="63"/>
      <c r="LW164" s="63"/>
      <c r="LX164" s="63"/>
      <c r="LY164" s="63"/>
      <c r="LZ164" s="63"/>
      <c r="MA164" s="63"/>
      <c r="MB164" s="63"/>
      <c r="MC164" s="63"/>
      <c r="MD164" s="63"/>
      <c r="ME164" s="63"/>
      <c r="MF164" s="63"/>
      <c r="MG164" s="63"/>
      <c r="MH164" s="63"/>
      <c r="MI164" s="63"/>
      <c r="MJ164" s="63"/>
      <c r="MK164" s="63"/>
      <c r="ML164" s="63"/>
      <c r="MM164" s="63"/>
      <c r="MN164" s="63"/>
      <c r="MO164" s="63"/>
      <c r="MP164" s="63"/>
      <c r="MQ164" s="63"/>
      <c r="MR164" s="63"/>
      <c r="MS164" s="63"/>
      <c r="MT164" s="63"/>
      <c r="MU164" s="63"/>
      <c r="MV164" s="63"/>
      <c r="MW164" s="63"/>
      <c r="MX164" s="63"/>
      <c r="MY164" s="63"/>
      <c r="MZ164" s="63"/>
      <c r="NA164" s="63"/>
      <c r="NB164" s="63"/>
      <c r="NC164" s="63"/>
      <c r="ND164" s="63"/>
      <c r="NE164" s="63"/>
      <c r="NF164" s="63"/>
      <c r="NG164" s="63"/>
      <c r="NH164" s="63"/>
      <c r="NI164" s="63"/>
      <c r="NJ164" s="63"/>
    </row>
    <row r="165" spans="1:374" s="64" customFormat="1" ht="139.19999999999999" customHeight="1">
      <c r="A165" s="155">
        <v>8</v>
      </c>
      <c r="B165" s="60">
        <v>146</v>
      </c>
      <c r="C165" s="61" t="s">
        <v>25</v>
      </c>
      <c r="D165" s="78" t="s">
        <v>560</v>
      </c>
      <c r="E165" s="77" t="s">
        <v>583</v>
      </c>
      <c r="F165" s="61">
        <v>10</v>
      </c>
      <c r="G165" s="61" t="s">
        <v>176</v>
      </c>
      <c r="H165" s="109">
        <v>15000</v>
      </c>
      <c r="I165" s="109">
        <v>15000</v>
      </c>
      <c r="J165" s="61" t="s">
        <v>4</v>
      </c>
      <c r="K165" s="62">
        <v>46081</v>
      </c>
      <c r="L165" s="62">
        <v>46265</v>
      </c>
      <c r="M165" s="61"/>
      <c r="N165" s="61"/>
      <c r="O165" s="61"/>
      <c r="P165" s="61" t="s">
        <v>623</v>
      </c>
      <c r="Q165" s="83" t="s">
        <v>624</v>
      </c>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c r="IF165" s="63"/>
      <c r="IG165" s="63"/>
      <c r="IH165" s="63"/>
      <c r="II165" s="63"/>
      <c r="IJ165" s="63"/>
      <c r="IK165" s="63"/>
      <c r="IL165" s="63"/>
      <c r="IM165" s="63"/>
      <c r="IN165" s="63"/>
      <c r="IO165" s="63"/>
      <c r="IP165" s="63"/>
      <c r="IQ165" s="63"/>
      <c r="IR165" s="63"/>
      <c r="IS165" s="63"/>
      <c r="IT165" s="63"/>
      <c r="IU165" s="63"/>
      <c r="IV165" s="63"/>
      <c r="IW165" s="63"/>
      <c r="IX165" s="63"/>
      <c r="IY165" s="63"/>
      <c r="IZ165" s="63"/>
      <c r="JA165" s="63"/>
      <c r="JB165" s="63"/>
      <c r="JC165" s="63"/>
      <c r="JD165" s="63"/>
      <c r="JE165" s="63"/>
      <c r="JF165" s="63"/>
      <c r="JG165" s="63"/>
      <c r="JH165" s="63"/>
      <c r="JI165" s="63"/>
      <c r="JJ165" s="63"/>
      <c r="JK165" s="63"/>
      <c r="JL165" s="63"/>
      <c r="JM165" s="63"/>
      <c r="JN165" s="63"/>
      <c r="JO165" s="63"/>
      <c r="JP165" s="63"/>
      <c r="JQ165" s="63"/>
      <c r="JR165" s="63"/>
      <c r="JS165" s="63"/>
      <c r="JT165" s="63"/>
      <c r="JU165" s="63"/>
      <c r="JV165" s="63"/>
      <c r="JW165" s="63"/>
      <c r="JX165" s="63"/>
      <c r="JY165" s="63"/>
      <c r="JZ165" s="63"/>
      <c r="KA165" s="63"/>
      <c r="KB165" s="63"/>
      <c r="KC165" s="63"/>
      <c r="KD165" s="63"/>
      <c r="KE165" s="63"/>
      <c r="KF165" s="63"/>
      <c r="KG165" s="63"/>
      <c r="KH165" s="63"/>
      <c r="KI165" s="63"/>
      <c r="KJ165" s="63"/>
      <c r="KK165" s="63"/>
      <c r="KL165" s="63"/>
      <c r="KM165" s="63"/>
      <c r="KN165" s="63"/>
      <c r="KO165" s="63"/>
      <c r="KP165" s="63"/>
      <c r="KQ165" s="63"/>
      <c r="KR165" s="63"/>
      <c r="KS165" s="63"/>
      <c r="KT165" s="63"/>
      <c r="KU165" s="63"/>
      <c r="KV165" s="63"/>
      <c r="KW165" s="63"/>
      <c r="KX165" s="63"/>
      <c r="KY165" s="63"/>
      <c r="KZ165" s="63"/>
      <c r="LA165" s="63"/>
      <c r="LB165" s="63"/>
      <c r="LC165" s="63"/>
      <c r="LD165" s="63"/>
      <c r="LE165" s="63"/>
      <c r="LF165" s="63"/>
      <c r="LG165" s="63"/>
      <c r="LH165" s="63"/>
      <c r="LI165" s="63"/>
      <c r="LJ165" s="63"/>
      <c r="LK165" s="63"/>
      <c r="LL165" s="63"/>
      <c r="LM165" s="63"/>
      <c r="LN165" s="63"/>
      <c r="LO165" s="63"/>
      <c r="LP165" s="63"/>
      <c r="LQ165" s="63"/>
      <c r="LR165" s="63"/>
      <c r="LS165" s="63"/>
      <c r="LT165" s="63"/>
      <c r="LU165" s="63"/>
      <c r="LV165" s="63"/>
      <c r="LW165" s="63"/>
      <c r="LX165" s="63"/>
      <c r="LY165" s="63"/>
      <c r="LZ165" s="63"/>
      <c r="MA165" s="63"/>
      <c r="MB165" s="63"/>
      <c r="MC165" s="63"/>
      <c r="MD165" s="63"/>
      <c r="ME165" s="63"/>
      <c r="MF165" s="63"/>
      <c r="MG165" s="63"/>
      <c r="MH165" s="63"/>
      <c r="MI165" s="63"/>
      <c r="MJ165" s="63"/>
      <c r="MK165" s="63"/>
      <c r="ML165" s="63"/>
      <c r="MM165" s="63"/>
      <c r="MN165" s="63"/>
      <c r="MO165" s="63"/>
      <c r="MP165" s="63"/>
      <c r="MQ165" s="63"/>
      <c r="MR165" s="63"/>
      <c r="MS165" s="63"/>
      <c r="MT165" s="63"/>
      <c r="MU165" s="63"/>
      <c r="MV165" s="63"/>
      <c r="MW165" s="63"/>
      <c r="MX165" s="63"/>
      <c r="MY165" s="63"/>
      <c r="MZ165" s="63"/>
      <c r="NA165" s="63"/>
      <c r="NB165" s="63"/>
      <c r="NC165" s="63"/>
      <c r="ND165" s="63"/>
      <c r="NE165" s="63"/>
      <c r="NF165" s="63"/>
      <c r="NG165" s="63"/>
      <c r="NH165" s="63"/>
      <c r="NI165" s="63"/>
      <c r="NJ165" s="63"/>
    </row>
    <row r="166" spans="1:374" ht="80.400000000000006" customHeight="1">
      <c r="A166" s="156">
        <v>5</v>
      </c>
      <c r="B166" s="60">
        <v>147</v>
      </c>
      <c r="C166" s="65" t="s">
        <v>26</v>
      </c>
      <c r="D166" s="87" t="s">
        <v>543</v>
      </c>
      <c r="E166" s="86" t="s">
        <v>697</v>
      </c>
      <c r="F166" s="61">
        <f>12+48</f>
        <v>60</v>
      </c>
      <c r="G166" s="61" t="s">
        <v>177</v>
      </c>
      <c r="H166" s="109">
        <f>61275+245100</f>
        <v>306375</v>
      </c>
      <c r="I166" s="150">
        <v>61275</v>
      </c>
      <c r="J166" s="61" t="s">
        <v>10</v>
      </c>
      <c r="K166" s="62">
        <v>45961</v>
      </c>
      <c r="L166" s="62">
        <v>46173</v>
      </c>
      <c r="M166" s="61"/>
      <c r="N166" s="61"/>
      <c r="O166" s="61"/>
      <c r="P166" s="61" t="s">
        <v>623</v>
      </c>
      <c r="Q166" s="83" t="s">
        <v>624</v>
      </c>
    </row>
    <row r="167" spans="1:374" ht="82.95" customHeight="1">
      <c r="A167" s="156">
        <v>6</v>
      </c>
      <c r="B167" s="60">
        <v>148</v>
      </c>
      <c r="C167" s="65" t="s">
        <v>26</v>
      </c>
      <c r="D167" s="87" t="s">
        <v>544</v>
      </c>
      <c r="E167" s="86" t="s">
        <v>545</v>
      </c>
      <c r="F167" s="61">
        <f>12+24</f>
        <v>36</v>
      </c>
      <c r="G167" s="61" t="s">
        <v>177</v>
      </c>
      <c r="H167" s="109">
        <f>114557+229114</f>
        <v>343671</v>
      </c>
      <c r="I167" s="150">
        <f>114557</f>
        <v>114557</v>
      </c>
      <c r="J167" s="61" t="s">
        <v>10</v>
      </c>
      <c r="K167" s="62">
        <v>45808</v>
      </c>
      <c r="L167" s="62">
        <v>46053</v>
      </c>
      <c r="M167" s="61"/>
      <c r="N167" s="61"/>
      <c r="O167" s="61"/>
      <c r="P167" s="61" t="s">
        <v>623</v>
      </c>
      <c r="Q167" s="83" t="s">
        <v>624</v>
      </c>
    </row>
    <row r="168" spans="1:374" ht="91.2" customHeight="1">
      <c r="A168" s="156">
        <v>7</v>
      </c>
      <c r="B168" s="60">
        <v>149</v>
      </c>
      <c r="C168" s="65" t="s">
        <v>26</v>
      </c>
      <c r="D168" s="87" t="s">
        <v>567</v>
      </c>
      <c r="E168" s="86" t="s">
        <v>545</v>
      </c>
      <c r="F168" s="61">
        <f>12+48</f>
        <v>60</v>
      </c>
      <c r="G168" s="61" t="s">
        <v>177</v>
      </c>
      <c r="H168" s="109">
        <f>45736+182944</f>
        <v>228680</v>
      </c>
      <c r="I168" s="150">
        <v>45736</v>
      </c>
      <c r="J168" s="61" t="s">
        <v>10</v>
      </c>
      <c r="K168" s="62">
        <v>46112</v>
      </c>
      <c r="L168" s="62">
        <v>46265</v>
      </c>
      <c r="M168" s="61"/>
      <c r="N168" s="61"/>
      <c r="O168" s="61"/>
      <c r="P168" s="61" t="s">
        <v>623</v>
      </c>
      <c r="Q168" s="83" t="s">
        <v>624</v>
      </c>
    </row>
    <row r="169" spans="1:374" ht="81.599999999999994" customHeight="1">
      <c r="A169" s="156">
        <v>8</v>
      </c>
      <c r="B169" s="60">
        <v>150</v>
      </c>
      <c r="C169" s="65" t="s">
        <v>26</v>
      </c>
      <c r="D169" s="87" t="s">
        <v>546</v>
      </c>
      <c r="E169" s="86" t="s">
        <v>697</v>
      </c>
      <c r="F169" s="61">
        <f>12+48</f>
        <v>60</v>
      </c>
      <c r="G169" s="61" t="s">
        <v>177</v>
      </c>
      <c r="H169" s="79">
        <f>65723+262892</f>
        <v>328615</v>
      </c>
      <c r="I169" s="150">
        <v>65723</v>
      </c>
      <c r="J169" s="61" t="s">
        <v>10</v>
      </c>
      <c r="K169" s="62">
        <v>46295</v>
      </c>
      <c r="L169" s="62">
        <v>46387</v>
      </c>
      <c r="M169" s="61"/>
      <c r="N169" s="61"/>
      <c r="O169" s="61"/>
      <c r="P169" s="61" t="s">
        <v>623</v>
      </c>
      <c r="Q169" s="83" t="s">
        <v>624</v>
      </c>
    </row>
    <row r="170" spans="1:374" ht="87" customHeight="1">
      <c r="A170" s="156">
        <v>10</v>
      </c>
      <c r="B170" s="60">
        <v>151</v>
      </c>
      <c r="C170" s="65" t="s">
        <v>26</v>
      </c>
      <c r="D170" s="78" t="s">
        <v>645</v>
      </c>
      <c r="E170" s="86" t="s">
        <v>545</v>
      </c>
      <c r="F170" s="61">
        <f>12+24</f>
        <v>36</v>
      </c>
      <c r="G170" s="61" t="s">
        <v>177</v>
      </c>
      <c r="H170" s="79">
        <f>64205+187795</f>
        <v>252000</v>
      </c>
      <c r="I170" s="150">
        <f>64205+14428.33</f>
        <v>78633.33</v>
      </c>
      <c r="J170" s="61" t="s">
        <v>10</v>
      </c>
      <c r="K170" s="62">
        <v>45961</v>
      </c>
      <c r="L170" s="62">
        <v>46053</v>
      </c>
      <c r="M170" s="61"/>
      <c r="N170" s="61"/>
      <c r="O170" s="61"/>
      <c r="P170" s="61" t="s">
        <v>623</v>
      </c>
      <c r="Q170" s="83" t="s">
        <v>624</v>
      </c>
    </row>
    <row r="171" spans="1:374" ht="98.4" customHeight="1">
      <c r="A171" s="160">
        <v>11</v>
      </c>
      <c r="B171" s="60">
        <v>152</v>
      </c>
      <c r="C171" s="65" t="s">
        <v>26</v>
      </c>
      <c r="D171" s="78" t="s">
        <v>458</v>
      </c>
      <c r="E171" s="77" t="s">
        <v>547</v>
      </c>
      <c r="F171" s="61">
        <v>12</v>
      </c>
      <c r="G171" s="61" t="s">
        <v>176</v>
      </c>
      <c r="H171" s="79">
        <v>17000</v>
      </c>
      <c r="I171" s="80">
        <v>17000</v>
      </c>
      <c r="J171" s="61" t="s">
        <v>4</v>
      </c>
      <c r="K171" s="62">
        <v>45961</v>
      </c>
      <c r="L171" s="62">
        <v>46142</v>
      </c>
      <c r="M171" s="61"/>
      <c r="N171" s="61"/>
      <c r="O171" s="61"/>
      <c r="P171" s="61" t="s">
        <v>623</v>
      </c>
      <c r="Q171" s="83" t="s">
        <v>624</v>
      </c>
    </row>
    <row r="172" spans="1:374" s="64" customFormat="1" ht="87" customHeight="1">
      <c r="A172" s="161">
        <v>13</v>
      </c>
      <c r="B172" s="60">
        <v>153</v>
      </c>
      <c r="C172" s="61" t="s">
        <v>26</v>
      </c>
      <c r="D172" s="78" t="s">
        <v>459</v>
      </c>
      <c r="E172" s="77" t="s">
        <v>548</v>
      </c>
      <c r="F172" s="61">
        <v>1</v>
      </c>
      <c r="G172" s="61" t="s">
        <v>178</v>
      </c>
      <c r="H172" s="79">
        <f>78747+28164.1</f>
        <v>106911.1</v>
      </c>
      <c r="I172" s="150">
        <v>78747</v>
      </c>
      <c r="J172" s="61" t="s">
        <v>10</v>
      </c>
      <c r="K172" s="62">
        <v>45869</v>
      </c>
      <c r="L172" s="62">
        <v>46053</v>
      </c>
      <c r="M172" s="61"/>
      <c r="N172" s="61"/>
      <c r="O172" s="61"/>
      <c r="P172" s="61" t="s">
        <v>623</v>
      </c>
      <c r="Q172" s="83" t="s">
        <v>624</v>
      </c>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c r="IF172" s="63"/>
      <c r="IG172" s="63"/>
      <c r="IH172" s="63"/>
      <c r="II172" s="63"/>
      <c r="IJ172" s="63"/>
      <c r="IK172" s="63"/>
      <c r="IL172" s="63"/>
      <c r="IM172" s="63"/>
      <c r="IN172" s="63"/>
      <c r="IO172" s="63"/>
      <c r="IP172" s="63"/>
      <c r="IQ172" s="63"/>
      <c r="IR172" s="63"/>
      <c r="IS172" s="63"/>
      <c r="IT172" s="63"/>
      <c r="IU172" s="63"/>
      <c r="IV172" s="63"/>
      <c r="IW172" s="63"/>
      <c r="IX172" s="63"/>
      <c r="IY172" s="63"/>
      <c r="IZ172" s="63"/>
      <c r="JA172" s="63"/>
      <c r="JB172" s="63"/>
      <c r="JC172" s="63"/>
      <c r="JD172" s="63"/>
      <c r="JE172" s="63"/>
      <c r="JF172" s="63"/>
      <c r="JG172" s="63"/>
      <c r="JH172" s="63"/>
      <c r="JI172" s="63"/>
      <c r="JJ172" s="63"/>
      <c r="JK172" s="63"/>
      <c r="JL172" s="63"/>
      <c r="JM172" s="63"/>
      <c r="JN172" s="63"/>
      <c r="JO172" s="63"/>
      <c r="JP172" s="63"/>
      <c r="JQ172" s="63"/>
      <c r="JR172" s="63"/>
      <c r="JS172" s="63"/>
      <c r="JT172" s="63"/>
      <c r="JU172" s="63"/>
      <c r="JV172" s="63"/>
      <c r="JW172" s="63"/>
      <c r="JX172" s="63"/>
      <c r="JY172" s="63"/>
      <c r="JZ172" s="63"/>
      <c r="KA172" s="63"/>
      <c r="KB172" s="63"/>
      <c r="KC172" s="63"/>
      <c r="KD172" s="63"/>
      <c r="KE172" s="63"/>
      <c r="KF172" s="63"/>
      <c r="KG172" s="63"/>
      <c r="KH172" s="63"/>
      <c r="KI172" s="63"/>
      <c r="KJ172" s="63"/>
      <c r="KK172" s="63"/>
      <c r="KL172" s="63"/>
      <c r="KM172" s="63"/>
      <c r="KN172" s="63"/>
      <c r="KO172" s="63"/>
      <c r="KP172" s="63"/>
      <c r="KQ172" s="63"/>
      <c r="KR172" s="63"/>
      <c r="KS172" s="63"/>
      <c r="KT172" s="63"/>
      <c r="KU172" s="63"/>
      <c r="KV172" s="63"/>
      <c r="KW172" s="63"/>
      <c r="KX172" s="63"/>
      <c r="KY172" s="63"/>
      <c r="KZ172" s="63"/>
      <c r="LA172" s="63"/>
      <c r="LB172" s="63"/>
      <c r="LC172" s="63"/>
      <c r="LD172" s="63"/>
      <c r="LE172" s="63"/>
      <c r="LF172" s="63"/>
      <c r="LG172" s="63"/>
      <c r="LH172" s="63"/>
      <c r="LI172" s="63"/>
      <c r="LJ172" s="63"/>
      <c r="LK172" s="63"/>
      <c r="LL172" s="63"/>
      <c r="LM172" s="63"/>
      <c r="LN172" s="63"/>
      <c r="LO172" s="63"/>
      <c r="LP172" s="63"/>
      <c r="LQ172" s="63"/>
      <c r="LR172" s="63"/>
      <c r="LS172" s="63"/>
      <c r="LT172" s="63"/>
      <c r="LU172" s="63"/>
      <c r="LV172" s="63"/>
      <c r="LW172" s="63"/>
      <c r="LX172" s="63"/>
      <c r="LY172" s="63"/>
      <c r="LZ172" s="63"/>
      <c r="MA172" s="63"/>
      <c r="MB172" s="63"/>
      <c r="MC172" s="63"/>
      <c r="MD172" s="63"/>
      <c r="ME172" s="63"/>
      <c r="MF172" s="63"/>
      <c r="MG172" s="63"/>
      <c r="MH172" s="63"/>
      <c r="MI172" s="63"/>
      <c r="MJ172" s="63"/>
      <c r="MK172" s="63"/>
      <c r="ML172" s="63"/>
      <c r="MM172" s="63"/>
      <c r="MN172" s="63"/>
      <c r="MO172" s="63"/>
      <c r="MP172" s="63"/>
      <c r="MQ172" s="63"/>
      <c r="MR172" s="63"/>
      <c r="MS172" s="63"/>
      <c r="MT172" s="63"/>
      <c r="MU172" s="63"/>
      <c r="MV172" s="63"/>
      <c r="MW172" s="63"/>
      <c r="MX172" s="63"/>
      <c r="MY172" s="63"/>
      <c r="MZ172" s="63"/>
      <c r="NA172" s="63"/>
      <c r="NB172" s="63"/>
      <c r="NC172" s="63"/>
      <c r="ND172" s="63"/>
      <c r="NE172" s="63"/>
      <c r="NF172" s="63"/>
      <c r="NG172" s="63"/>
      <c r="NH172" s="63"/>
      <c r="NI172" s="63"/>
      <c r="NJ172" s="63"/>
    </row>
    <row r="173" spans="1:374" ht="99.6" customHeight="1">
      <c r="A173" s="160">
        <v>14</v>
      </c>
      <c r="B173" s="60">
        <v>154</v>
      </c>
      <c r="C173" s="65" t="s">
        <v>26</v>
      </c>
      <c r="D173" s="87" t="s">
        <v>549</v>
      </c>
      <c r="E173" s="77" t="s">
        <v>460</v>
      </c>
      <c r="F173" s="61">
        <v>1</v>
      </c>
      <c r="G173" s="61" t="s">
        <v>461</v>
      </c>
      <c r="H173" s="79">
        <v>11400</v>
      </c>
      <c r="I173" s="80">
        <v>11400</v>
      </c>
      <c r="J173" s="61" t="s">
        <v>4</v>
      </c>
      <c r="K173" s="62">
        <v>46173</v>
      </c>
      <c r="L173" s="62">
        <v>46356</v>
      </c>
      <c r="M173" s="61"/>
      <c r="N173" s="61"/>
      <c r="O173" s="61"/>
      <c r="P173" s="61" t="s">
        <v>623</v>
      </c>
      <c r="Q173" s="83" t="s">
        <v>624</v>
      </c>
    </row>
    <row r="174" spans="1:374" s="64" customFormat="1" ht="78.599999999999994" customHeight="1">
      <c r="A174" s="161">
        <v>15</v>
      </c>
      <c r="B174" s="60">
        <v>155</v>
      </c>
      <c r="C174" s="61" t="s">
        <v>26</v>
      </c>
      <c r="D174" s="78" t="s">
        <v>462</v>
      </c>
      <c r="E174" s="77" t="s">
        <v>463</v>
      </c>
      <c r="F174" s="61">
        <v>12</v>
      </c>
      <c r="G174" s="61" t="s">
        <v>177</v>
      </c>
      <c r="H174" s="79">
        <v>232968</v>
      </c>
      <c r="I174" s="80">
        <v>150000</v>
      </c>
      <c r="J174" s="61" t="s">
        <v>10</v>
      </c>
      <c r="K174" s="62">
        <v>46234</v>
      </c>
      <c r="L174" s="62">
        <v>46356</v>
      </c>
      <c r="M174" s="61"/>
      <c r="N174" s="61"/>
      <c r="O174" s="61"/>
      <c r="P174" s="61" t="s">
        <v>623</v>
      </c>
      <c r="Q174" s="83" t="s">
        <v>624</v>
      </c>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c r="IF174" s="63"/>
      <c r="IG174" s="63"/>
      <c r="IH174" s="63"/>
      <c r="II174" s="63"/>
      <c r="IJ174" s="63"/>
      <c r="IK174" s="63"/>
      <c r="IL174" s="63"/>
      <c r="IM174" s="63"/>
      <c r="IN174" s="63"/>
      <c r="IO174" s="63"/>
      <c r="IP174" s="63"/>
      <c r="IQ174" s="63"/>
      <c r="IR174" s="63"/>
      <c r="IS174" s="63"/>
      <c r="IT174" s="63"/>
      <c r="IU174" s="63"/>
      <c r="IV174" s="63"/>
      <c r="IW174" s="63"/>
      <c r="IX174" s="63"/>
      <c r="IY174" s="63"/>
      <c r="IZ174" s="63"/>
      <c r="JA174" s="63"/>
      <c r="JB174" s="63"/>
      <c r="JC174" s="63"/>
      <c r="JD174" s="63"/>
      <c r="JE174" s="63"/>
      <c r="JF174" s="63"/>
      <c r="JG174" s="63"/>
      <c r="JH174" s="63"/>
      <c r="JI174" s="63"/>
      <c r="JJ174" s="63"/>
      <c r="JK174" s="63"/>
      <c r="JL174" s="63"/>
      <c r="JM174" s="63"/>
      <c r="JN174" s="63"/>
      <c r="JO174" s="63"/>
      <c r="JP174" s="63"/>
      <c r="JQ174" s="63"/>
      <c r="JR174" s="63"/>
      <c r="JS174" s="63"/>
      <c r="JT174" s="63"/>
      <c r="JU174" s="63"/>
      <c r="JV174" s="63"/>
      <c r="JW174" s="63"/>
      <c r="JX174" s="63"/>
      <c r="JY174" s="63"/>
      <c r="JZ174" s="63"/>
      <c r="KA174" s="63"/>
      <c r="KB174" s="63"/>
      <c r="KC174" s="63"/>
      <c r="KD174" s="63"/>
      <c r="KE174" s="63"/>
      <c r="KF174" s="63"/>
      <c r="KG174" s="63"/>
      <c r="KH174" s="63"/>
      <c r="KI174" s="63"/>
      <c r="KJ174" s="63"/>
      <c r="KK174" s="63"/>
      <c r="KL174" s="63"/>
      <c r="KM174" s="63"/>
      <c r="KN174" s="63"/>
      <c r="KO174" s="63"/>
      <c r="KP174" s="63"/>
      <c r="KQ174" s="63"/>
      <c r="KR174" s="63"/>
      <c r="KS174" s="63"/>
      <c r="KT174" s="63"/>
      <c r="KU174" s="63"/>
      <c r="KV174" s="63"/>
      <c r="KW174" s="63"/>
      <c r="KX174" s="63"/>
      <c r="KY174" s="63"/>
      <c r="KZ174" s="63"/>
      <c r="LA174" s="63"/>
      <c r="LB174" s="63"/>
      <c r="LC174" s="63"/>
      <c r="LD174" s="63"/>
      <c r="LE174" s="63"/>
      <c r="LF174" s="63"/>
      <c r="LG174" s="63"/>
      <c r="LH174" s="63"/>
      <c r="LI174" s="63"/>
      <c r="LJ174" s="63"/>
      <c r="LK174" s="63"/>
      <c r="LL174" s="63"/>
      <c r="LM174" s="63"/>
      <c r="LN174" s="63"/>
      <c r="LO174" s="63"/>
      <c r="LP174" s="63"/>
      <c r="LQ174" s="63"/>
      <c r="LR174" s="63"/>
      <c r="LS174" s="63"/>
      <c r="LT174" s="63"/>
      <c r="LU174" s="63"/>
      <c r="LV174" s="63"/>
      <c r="LW174" s="63"/>
      <c r="LX174" s="63"/>
      <c r="LY174" s="63"/>
      <c r="LZ174" s="63"/>
      <c r="MA174" s="63"/>
      <c r="MB174" s="63"/>
      <c r="MC174" s="63"/>
      <c r="MD174" s="63"/>
      <c r="ME174" s="63"/>
      <c r="MF174" s="63"/>
      <c r="MG174" s="63"/>
      <c r="MH174" s="63"/>
      <c r="MI174" s="63"/>
      <c r="MJ174" s="63"/>
      <c r="MK174" s="63"/>
      <c r="ML174" s="63"/>
      <c r="MM174" s="63"/>
      <c r="MN174" s="63"/>
      <c r="MO174" s="63"/>
      <c r="MP174" s="63"/>
      <c r="MQ174" s="63"/>
      <c r="MR174" s="63"/>
      <c r="MS174" s="63"/>
      <c r="MT174" s="63"/>
      <c r="MU174" s="63"/>
      <c r="MV174" s="63"/>
      <c r="MW174" s="63"/>
      <c r="MX174" s="63"/>
      <c r="MY174" s="63"/>
      <c r="MZ174" s="63"/>
      <c r="NA174" s="63"/>
      <c r="NB174" s="63"/>
      <c r="NC174" s="63"/>
      <c r="ND174" s="63"/>
      <c r="NE174" s="63"/>
      <c r="NF174" s="63"/>
      <c r="NG174" s="63"/>
      <c r="NH174" s="63"/>
      <c r="NI174" s="63"/>
      <c r="NJ174" s="63"/>
    </row>
    <row r="175" spans="1:374" ht="105" customHeight="1">
      <c r="A175" s="160">
        <v>17</v>
      </c>
      <c r="B175" s="60">
        <v>156</v>
      </c>
      <c r="C175" s="65" t="s">
        <v>26</v>
      </c>
      <c r="D175" s="78" t="s">
        <v>464</v>
      </c>
      <c r="E175" s="77" t="s">
        <v>465</v>
      </c>
      <c r="F175" s="61">
        <v>12</v>
      </c>
      <c r="G175" s="61" t="s">
        <v>177</v>
      </c>
      <c r="H175" s="79">
        <v>325909.34000000003</v>
      </c>
      <c r="I175" s="80">
        <v>150000</v>
      </c>
      <c r="J175" s="61" t="s">
        <v>10</v>
      </c>
      <c r="K175" s="62">
        <v>46173</v>
      </c>
      <c r="L175" s="62">
        <v>46295</v>
      </c>
      <c r="M175" s="61"/>
      <c r="N175" s="61"/>
      <c r="O175" s="61"/>
      <c r="P175" s="61" t="s">
        <v>623</v>
      </c>
      <c r="Q175" s="83" t="s">
        <v>624</v>
      </c>
    </row>
    <row r="176" spans="1:374" ht="99" customHeight="1">
      <c r="A176" s="160">
        <v>19</v>
      </c>
      <c r="B176" s="60">
        <v>157</v>
      </c>
      <c r="C176" s="65" t="s">
        <v>26</v>
      </c>
      <c r="D176" s="87" t="s">
        <v>550</v>
      </c>
      <c r="E176" s="77" t="s">
        <v>200</v>
      </c>
      <c r="F176" s="61">
        <v>1</v>
      </c>
      <c r="G176" s="61" t="s">
        <v>176</v>
      </c>
      <c r="H176" s="79">
        <v>1500000</v>
      </c>
      <c r="I176" s="80">
        <v>1500000</v>
      </c>
      <c r="J176" s="61" t="s">
        <v>10</v>
      </c>
      <c r="K176" s="62">
        <v>46203</v>
      </c>
      <c r="L176" s="62">
        <v>46387</v>
      </c>
      <c r="M176" s="61"/>
      <c r="N176" s="61"/>
      <c r="O176" s="61"/>
      <c r="P176" s="61" t="s">
        <v>199</v>
      </c>
      <c r="Q176" s="83" t="s">
        <v>639</v>
      </c>
    </row>
    <row r="177" spans="1:374" ht="104.4" customHeight="1">
      <c r="A177" s="160">
        <v>20</v>
      </c>
      <c r="B177" s="60">
        <v>158</v>
      </c>
      <c r="C177" s="65" t="s">
        <v>26</v>
      </c>
      <c r="D177" s="87" t="s">
        <v>551</v>
      </c>
      <c r="E177" s="77" t="s">
        <v>201</v>
      </c>
      <c r="F177" s="61">
        <v>1</v>
      </c>
      <c r="G177" s="61" t="s">
        <v>176</v>
      </c>
      <c r="H177" s="79">
        <v>1100000</v>
      </c>
      <c r="I177" s="80">
        <v>1100000</v>
      </c>
      <c r="J177" s="61" t="s">
        <v>15</v>
      </c>
      <c r="K177" s="62">
        <v>46203</v>
      </c>
      <c r="L177" s="62">
        <v>46387</v>
      </c>
      <c r="M177" s="61"/>
      <c r="N177" s="61"/>
      <c r="O177" s="61"/>
      <c r="P177" s="61" t="s">
        <v>623</v>
      </c>
      <c r="Q177" s="83" t="s">
        <v>639</v>
      </c>
    </row>
    <row r="178" spans="1:374" ht="111.6" customHeight="1">
      <c r="A178" s="160">
        <v>21</v>
      </c>
      <c r="B178" s="60">
        <v>159</v>
      </c>
      <c r="C178" s="65" t="s">
        <v>26</v>
      </c>
      <c r="D178" s="87" t="s">
        <v>552</v>
      </c>
      <c r="E178" s="77" t="s">
        <v>202</v>
      </c>
      <c r="F178" s="61">
        <v>1</v>
      </c>
      <c r="G178" s="61" t="s">
        <v>176</v>
      </c>
      <c r="H178" s="79">
        <v>500000</v>
      </c>
      <c r="I178" s="80">
        <v>500000</v>
      </c>
      <c r="J178" s="61" t="s">
        <v>15</v>
      </c>
      <c r="K178" s="62">
        <v>46203</v>
      </c>
      <c r="L178" s="62">
        <v>46387</v>
      </c>
      <c r="M178" s="61"/>
      <c r="N178" s="61"/>
      <c r="O178" s="61"/>
      <c r="P178" s="61" t="s">
        <v>199</v>
      </c>
      <c r="Q178" s="83" t="s">
        <v>639</v>
      </c>
    </row>
    <row r="179" spans="1:374" ht="106.2" customHeight="1">
      <c r="A179" s="160">
        <v>22</v>
      </c>
      <c r="B179" s="60">
        <v>160</v>
      </c>
      <c r="C179" s="65" t="s">
        <v>26</v>
      </c>
      <c r="D179" s="87" t="s">
        <v>554</v>
      </c>
      <c r="E179" s="86" t="s">
        <v>553</v>
      </c>
      <c r="F179" s="65">
        <v>1</v>
      </c>
      <c r="G179" s="65" t="s">
        <v>178</v>
      </c>
      <c r="H179" s="111">
        <v>434047.62</v>
      </c>
      <c r="I179" s="112">
        <v>350000</v>
      </c>
      <c r="J179" s="61" t="s">
        <v>15</v>
      </c>
      <c r="K179" s="62">
        <v>46234</v>
      </c>
      <c r="L179" s="62">
        <v>46326</v>
      </c>
      <c r="M179" s="61"/>
      <c r="N179" s="61"/>
      <c r="O179" s="61"/>
      <c r="P179" s="61" t="s">
        <v>623</v>
      </c>
      <c r="Q179" s="83" t="s">
        <v>639</v>
      </c>
    </row>
    <row r="180" spans="1:374" ht="87" customHeight="1">
      <c r="A180" s="157">
        <v>25</v>
      </c>
      <c r="B180" s="60">
        <v>161</v>
      </c>
      <c r="C180" s="97" t="s">
        <v>26</v>
      </c>
      <c r="D180" s="114" t="s">
        <v>594</v>
      </c>
      <c r="E180" s="95" t="s">
        <v>601</v>
      </c>
      <c r="F180" s="115">
        <v>1</v>
      </c>
      <c r="G180" s="115" t="s">
        <v>176</v>
      </c>
      <c r="H180" s="116">
        <v>120000</v>
      </c>
      <c r="I180" s="116">
        <v>120000</v>
      </c>
      <c r="J180" s="61" t="s">
        <v>4</v>
      </c>
      <c r="K180" s="62">
        <v>46112</v>
      </c>
      <c r="L180" s="62">
        <v>46295</v>
      </c>
      <c r="M180" s="61"/>
      <c r="N180" s="61"/>
      <c r="O180" s="61"/>
      <c r="P180" s="88" t="s">
        <v>542</v>
      </c>
      <c r="Q180" s="83" t="s">
        <v>640</v>
      </c>
    </row>
    <row r="181" spans="1:374" ht="102" customHeight="1">
      <c r="A181" s="157">
        <v>27</v>
      </c>
      <c r="B181" s="60">
        <v>162</v>
      </c>
      <c r="C181" s="97" t="s">
        <v>26</v>
      </c>
      <c r="D181" s="114" t="s">
        <v>595</v>
      </c>
      <c r="E181" s="95" t="s">
        <v>602</v>
      </c>
      <c r="F181" s="115">
        <v>1</v>
      </c>
      <c r="G181" s="115" t="s">
        <v>176</v>
      </c>
      <c r="H181" s="116">
        <v>1000000</v>
      </c>
      <c r="I181" s="116">
        <v>1000000</v>
      </c>
      <c r="J181" s="61" t="s">
        <v>10</v>
      </c>
      <c r="K181" s="62">
        <v>46203</v>
      </c>
      <c r="L181" s="62">
        <v>46387</v>
      </c>
      <c r="M181" s="61"/>
      <c r="N181" s="61"/>
      <c r="O181" s="61"/>
      <c r="P181" s="88" t="s">
        <v>542</v>
      </c>
      <c r="Q181" s="83" t="s">
        <v>639</v>
      </c>
    </row>
    <row r="182" spans="1:374" ht="106.95" customHeight="1">
      <c r="A182" s="157">
        <v>28</v>
      </c>
      <c r="B182" s="60">
        <v>163</v>
      </c>
      <c r="C182" s="97" t="s">
        <v>26</v>
      </c>
      <c r="D182" s="114" t="s">
        <v>596</v>
      </c>
      <c r="E182" s="95" t="s">
        <v>603</v>
      </c>
      <c r="F182" s="115">
        <v>1</v>
      </c>
      <c r="G182" s="115" t="s">
        <v>176</v>
      </c>
      <c r="H182" s="116">
        <v>150000</v>
      </c>
      <c r="I182" s="116">
        <v>150000</v>
      </c>
      <c r="J182" s="61" t="s">
        <v>10</v>
      </c>
      <c r="K182" s="62">
        <v>46203</v>
      </c>
      <c r="L182" s="62">
        <v>46387</v>
      </c>
      <c r="M182" s="61"/>
      <c r="N182" s="61"/>
      <c r="O182" s="61"/>
      <c r="P182" s="88" t="s">
        <v>542</v>
      </c>
      <c r="Q182" s="83" t="s">
        <v>639</v>
      </c>
    </row>
    <row r="183" spans="1:374" ht="122.4" customHeight="1">
      <c r="A183" s="157">
        <v>29</v>
      </c>
      <c r="B183" s="60">
        <v>164</v>
      </c>
      <c r="C183" s="97" t="s">
        <v>26</v>
      </c>
      <c r="D183" s="113" t="s">
        <v>597</v>
      </c>
      <c r="E183" s="114" t="s">
        <v>604</v>
      </c>
      <c r="F183" s="115">
        <v>12</v>
      </c>
      <c r="G183" s="115" t="s">
        <v>177</v>
      </c>
      <c r="H183" s="116">
        <v>0</v>
      </c>
      <c r="I183" s="116">
        <v>0</v>
      </c>
      <c r="J183" s="61" t="s">
        <v>4</v>
      </c>
      <c r="K183" s="62">
        <v>46022</v>
      </c>
      <c r="L183" s="62">
        <v>46081</v>
      </c>
      <c r="M183" s="61"/>
      <c r="N183" s="61"/>
      <c r="O183" s="61"/>
      <c r="P183" s="88" t="s">
        <v>542</v>
      </c>
      <c r="Q183" s="83" t="s">
        <v>639</v>
      </c>
    </row>
    <row r="184" spans="1:374" ht="183" customHeight="1">
      <c r="A184" s="157">
        <v>30</v>
      </c>
      <c r="B184" s="60">
        <v>165</v>
      </c>
      <c r="C184" s="97" t="s">
        <v>26</v>
      </c>
      <c r="D184" s="113" t="s">
        <v>598</v>
      </c>
      <c r="E184" s="114" t="s">
        <v>605</v>
      </c>
      <c r="F184" s="115">
        <v>12</v>
      </c>
      <c r="G184" s="115" t="s">
        <v>177</v>
      </c>
      <c r="H184" s="116">
        <v>0</v>
      </c>
      <c r="I184" s="116">
        <v>0</v>
      </c>
      <c r="J184" s="61" t="s">
        <v>4</v>
      </c>
      <c r="K184" s="62">
        <v>46022</v>
      </c>
      <c r="L184" s="62">
        <v>46081</v>
      </c>
      <c r="M184" s="61"/>
      <c r="N184" s="61"/>
      <c r="O184" s="61"/>
      <c r="P184" s="88" t="s">
        <v>542</v>
      </c>
      <c r="Q184" s="83" t="s">
        <v>639</v>
      </c>
    </row>
    <row r="185" spans="1:374" ht="105" customHeight="1">
      <c r="A185" s="157">
        <v>31</v>
      </c>
      <c r="B185" s="60">
        <v>166</v>
      </c>
      <c r="C185" s="88" t="s">
        <v>26</v>
      </c>
      <c r="D185" s="95" t="s">
        <v>599</v>
      </c>
      <c r="E185" s="95" t="s">
        <v>606</v>
      </c>
      <c r="F185" s="115">
        <v>2</v>
      </c>
      <c r="G185" s="115" t="s">
        <v>608</v>
      </c>
      <c r="H185" s="116">
        <v>100000</v>
      </c>
      <c r="I185" s="116">
        <v>100000</v>
      </c>
      <c r="J185" s="61" t="s">
        <v>4</v>
      </c>
      <c r="K185" s="62">
        <v>46112</v>
      </c>
      <c r="L185" s="62">
        <v>46295</v>
      </c>
      <c r="M185" s="61"/>
      <c r="N185" s="61"/>
      <c r="O185" s="61"/>
      <c r="P185" s="88" t="s">
        <v>542</v>
      </c>
      <c r="Q185" s="83" t="s">
        <v>639</v>
      </c>
    </row>
    <row r="186" spans="1:374" ht="89.4" customHeight="1">
      <c r="A186" s="157">
        <v>32</v>
      </c>
      <c r="B186" s="60">
        <v>167</v>
      </c>
      <c r="C186" s="88" t="s">
        <v>26</v>
      </c>
      <c r="D186" s="95" t="s">
        <v>600</v>
      </c>
      <c r="E186" s="95" t="s">
        <v>607</v>
      </c>
      <c r="F186" s="115">
        <v>1</v>
      </c>
      <c r="G186" s="115" t="s">
        <v>846</v>
      </c>
      <c r="H186" s="116">
        <f>5000-5000</f>
        <v>0</v>
      </c>
      <c r="I186" s="116">
        <v>0</v>
      </c>
      <c r="J186" s="61" t="s">
        <v>4</v>
      </c>
      <c r="K186" s="62">
        <v>46022</v>
      </c>
      <c r="L186" s="62">
        <v>46173</v>
      </c>
      <c r="M186" s="61"/>
      <c r="N186" s="61"/>
      <c r="O186" s="61"/>
      <c r="P186" s="61" t="s">
        <v>623</v>
      </c>
      <c r="Q186" s="164" t="s">
        <v>624</v>
      </c>
    </row>
    <row r="187" spans="1:374" ht="89.4" customHeight="1">
      <c r="A187" s="157"/>
      <c r="B187" s="60" t="s">
        <v>835</v>
      </c>
      <c r="C187" s="88" t="s">
        <v>26</v>
      </c>
      <c r="D187" s="95" t="s">
        <v>836</v>
      </c>
      <c r="E187" s="95" t="s">
        <v>837</v>
      </c>
      <c r="F187" s="115">
        <v>60</v>
      </c>
      <c r="G187" s="115" t="s">
        <v>177</v>
      </c>
      <c r="H187" s="116">
        <v>886485.6</v>
      </c>
      <c r="I187" s="116"/>
      <c r="J187" s="61" t="s">
        <v>10</v>
      </c>
      <c r="K187" s="62">
        <v>46081</v>
      </c>
      <c r="L187" s="62">
        <v>46173</v>
      </c>
      <c r="M187" s="61"/>
      <c r="N187" s="61"/>
      <c r="O187" s="61"/>
      <c r="P187" s="61" t="s">
        <v>623</v>
      </c>
      <c r="Q187" s="164" t="s">
        <v>624</v>
      </c>
    </row>
    <row r="188" spans="1:374" ht="120" customHeight="1">
      <c r="A188" s="157"/>
      <c r="B188" s="60" t="s">
        <v>838</v>
      </c>
      <c r="C188" s="88" t="s">
        <v>26</v>
      </c>
      <c r="D188" s="95" t="s">
        <v>839</v>
      </c>
      <c r="E188" s="95" t="s">
        <v>840</v>
      </c>
      <c r="F188" s="115">
        <v>1</v>
      </c>
      <c r="G188" s="115" t="s">
        <v>176</v>
      </c>
      <c r="H188" s="116">
        <v>500000</v>
      </c>
      <c r="I188" s="116">
        <v>500000</v>
      </c>
      <c r="J188" s="61" t="s">
        <v>10</v>
      </c>
      <c r="K188" s="62">
        <v>46112</v>
      </c>
      <c r="L188" s="62">
        <v>46173</v>
      </c>
      <c r="M188" s="61"/>
      <c r="N188" s="61"/>
      <c r="O188" s="61"/>
      <c r="P188" s="61" t="s">
        <v>542</v>
      </c>
      <c r="Q188" s="164" t="s">
        <v>844</v>
      </c>
    </row>
    <row r="189" spans="1:374" ht="120" customHeight="1">
      <c r="A189" s="157"/>
      <c r="B189" s="60" t="s">
        <v>841</v>
      </c>
      <c r="C189" s="88" t="s">
        <v>26</v>
      </c>
      <c r="D189" s="95" t="s">
        <v>842</v>
      </c>
      <c r="E189" s="95" t="s">
        <v>843</v>
      </c>
      <c r="F189" s="115">
        <v>1</v>
      </c>
      <c r="G189" s="115" t="s">
        <v>176</v>
      </c>
      <c r="H189" s="116">
        <v>150250</v>
      </c>
      <c r="I189" s="116">
        <v>150250</v>
      </c>
      <c r="J189" s="61" t="s">
        <v>10</v>
      </c>
      <c r="K189" s="62">
        <v>46142</v>
      </c>
      <c r="L189" s="62">
        <v>46326</v>
      </c>
      <c r="M189" s="61"/>
      <c r="N189" s="61"/>
      <c r="O189" s="61"/>
      <c r="P189" s="61" t="s">
        <v>542</v>
      </c>
      <c r="Q189" s="164" t="s">
        <v>844</v>
      </c>
    </row>
    <row r="190" spans="1:374" ht="219.6" customHeight="1">
      <c r="A190" s="156">
        <v>1</v>
      </c>
      <c r="B190" s="60">
        <v>168</v>
      </c>
      <c r="C190" s="65" t="s">
        <v>137</v>
      </c>
      <c r="D190" s="114" t="s">
        <v>700</v>
      </c>
      <c r="E190" s="113" t="s">
        <v>701</v>
      </c>
      <c r="F190" s="65">
        <v>1</v>
      </c>
      <c r="G190" s="97" t="s">
        <v>702</v>
      </c>
      <c r="H190" s="84">
        <v>0</v>
      </c>
      <c r="I190" s="84">
        <v>0</v>
      </c>
      <c r="J190" s="61" t="s">
        <v>10</v>
      </c>
      <c r="K190" s="62">
        <v>46234</v>
      </c>
      <c r="L190" s="62">
        <v>46326</v>
      </c>
      <c r="M190" s="61"/>
      <c r="N190" s="61"/>
      <c r="O190" s="61"/>
      <c r="P190" s="61" t="s">
        <v>623</v>
      </c>
      <c r="Q190" s="164" t="s">
        <v>712</v>
      </c>
    </row>
    <row r="191" spans="1:374" s="64" customFormat="1" ht="105" customHeight="1">
      <c r="A191" s="155">
        <v>1</v>
      </c>
      <c r="B191" s="60">
        <v>169</v>
      </c>
      <c r="C191" s="61" t="s">
        <v>27</v>
      </c>
      <c r="D191" s="87" t="s">
        <v>556</v>
      </c>
      <c r="E191" s="86" t="s">
        <v>208</v>
      </c>
      <c r="F191" s="65">
        <v>3443</v>
      </c>
      <c r="G191" s="65" t="s">
        <v>241</v>
      </c>
      <c r="H191" s="117">
        <v>408685</v>
      </c>
      <c r="I191" s="72">
        <v>150000</v>
      </c>
      <c r="J191" s="61" t="s">
        <v>10</v>
      </c>
      <c r="K191" s="98">
        <v>46203</v>
      </c>
      <c r="L191" s="98">
        <v>46265</v>
      </c>
      <c r="M191" s="61"/>
      <c r="N191" s="61"/>
      <c r="O191" s="61"/>
      <c r="P191" s="61" t="s">
        <v>242</v>
      </c>
      <c r="Q191" s="164" t="s">
        <v>624</v>
      </c>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c r="IF191" s="63"/>
      <c r="IG191" s="63"/>
      <c r="IH191" s="63"/>
      <c r="II191" s="63"/>
      <c r="IJ191" s="63"/>
      <c r="IK191" s="63"/>
      <c r="IL191" s="63"/>
      <c r="IM191" s="63"/>
      <c r="IN191" s="63"/>
      <c r="IO191" s="63"/>
      <c r="IP191" s="63"/>
      <c r="IQ191" s="63"/>
      <c r="IR191" s="63"/>
      <c r="IS191" s="63"/>
      <c r="IT191" s="63"/>
      <c r="IU191" s="63"/>
      <c r="IV191" s="63"/>
      <c r="IW191" s="63"/>
      <c r="IX191" s="63"/>
      <c r="IY191" s="63"/>
      <c r="IZ191" s="63"/>
      <c r="JA191" s="63"/>
      <c r="JB191" s="63"/>
      <c r="JC191" s="63"/>
      <c r="JD191" s="63"/>
      <c r="JE191" s="63"/>
      <c r="JF191" s="63"/>
      <c r="JG191" s="63"/>
      <c r="JH191" s="63"/>
      <c r="JI191" s="63"/>
      <c r="JJ191" s="63"/>
      <c r="JK191" s="63"/>
      <c r="JL191" s="63"/>
      <c r="JM191" s="63"/>
      <c r="JN191" s="63"/>
      <c r="JO191" s="63"/>
      <c r="JP191" s="63"/>
      <c r="JQ191" s="63"/>
      <c r="JR191" s="63"/>
      <c r="JS191" s="63"/>
      <c r="JT191" s="63"/>
      <c r="JU191" s="63"/>
      <c r="JV191" s="63"/>
      <c r="JW191" s="63"/>
      <c r="JX191" s="63"/>
      <c r="JY191" s="63"/>
      <c r="JZ191" s="63"/>
      <c r="KA191" s="63"/>
      <c r="KB191" s="63"/>
      <c r="KC191" s="63"/>
      <c r="KD191" s="63"/>
      <c r="KE191" s="63"/>
      <c r="KF191" s="63"/>
      <c r="KG191" s="63"/>
      <c r="KH191" s="63"/>
      <c r="KI191" s="63"/>
      <c r="KJ191" s="63"/>
      <c r="KK191" s="63"/>
      <c r="KL191" s="63"/>
      <c r="KM191" s="63"/>
      <c r="KN191" s="63"/>
      <c r="KO191" s="63"/>
      <c r="KP191" s="63"/>
      <c r="KQ191" s="63"/>
      <c r="KR191" s="63"/>
      <c r="KS191" s="63"/>
      <c r="KT191" s="63"/>
      <c r="KU191" s="63"/>
      <c r="KV191" s="63"/>
      <c r="KW191" s="63"/>
      <c r="KX191" s="63"/>
      <c r="KY191" s="63"/>
      <c r="KZ191" s="63"/>
      <c r="LA191" s="63"/>
      <c r="LB191" s="63"/>
      <c r="LC191" s="63"/>
      <c r="LD191" s="63"/>
      <c r="LE191" s="63"/>
      <c r="LF191" s="63"/>
      <c r="LG191" s="63"/>
      <c r="LH191" s="63"/>
      <c r="LI191" s="63"/>
      <c r="LJ191" s="63"/>
      <c r="LK191" s="63"/>
      <c r="LL191" s="63"/>
      <c r="LM191" s="63"/>
      <c r="LN191" s="63"/>
      <c r="LO191" s="63"/>
      <c r="LP191" s="63"/>
      <c r="LQ191" s="63"/>
      <c r="LR191" s="63"/>
      <c r="LS191" s="63"/>
      <c r="LT191" s="63"/>
      <c r="LU191" s="63"/>
      <c r="LV191" s="63"/>
      <c r="LW191" s="63"/>
      <c r="LX191" s="63"/>
      <c r="LY191" s="63"/>
      <c r="LZ191" s="63"/>
      <c r="MA191" s="63"/>
      <c r="MB191" s="63"/>
      <c r="MC191" s="63"/>
      <c r="MD191" s="63"/>
      <c r="ME191" s="63"/>
      <c r="MF191" s="63"/>
      <c r="MG191" s="63"/>
      <c r="MH191" s="63"/>
      <c r="MI191" s="63"/>
      <c r="MJ191" s="63"/>
      <c r="MK191" s="63"/>
      <c r="ML191" s="63"/>
      <c r="MM191" s="63"/>
      <c r="MN191" s="63"/>
      <c r="MO191" s="63"/>
      <c r="MP191" s="63"/>
      <c r="MQ191" s="63"/>
      <c r="MR191" s="63"/>
      <c r="MS191" s="63"/>
      <c r="MT191" s="63"/>
      <c r="MU191" s="63"/>
      <c r="MV191" s="63"/>
      <c r="MW191" s="63"/>
      <c r="MX191" s="63"/>
      <c r="MY191" s="63"/>
      <c r="MZ191" s="63"/>
      <c r="NA191" s="63"/>
      <c r="NB191" s="63"/>
      <c r="NC191" s="63"/>
      <c r="ND191" s="63"/>
      <c r="NE191" s="63"/>
      <c r="NF191" s="63"/>
      <c r="NG191" s="63"/>
      <c r="NH191" s="63"/>
      <c r="NI191" s="63"/>
      <c r="NJ191" s="63"/>
    </row>
    <row r="192" spans="1:374" s="64" customFormat="1" ht="102.6" customHeight="1">
      <c r="A192" s="155">
        <v>2</v>
      </c>
      <c r="B192" s="60">
        <v>170</v>
      </c>
      <c r="C192" s="61" t="s">
        <v>27</v>
      </c>
      <c r="D192" s="87" t="s">
        <v>222</v>
      </c>
      <c r="E192" s="86" t="s">
        <v>209</v>
      </c>
      <c r="F192" s="65">
        <v>1</v>
      </c>
      <c r="G192" s="65" t="s">
        <v>232</v>
      </c>
      <c r="H192" s="117">
        <f>5942+60.16</f>
        <v>6002.16</v>
      </c>
      <c r="I192" s="72">
        <v>5151.8500000000004</v>
      </c>
      <c r="J192" s="61" t="s">
        <v>10</v>
      </c>
      <c r="K192" s="62">
        <v>45961</v>
      </c>
      <c r="L192" s="62">
        <v>46081</v>
      </c>
      <c r="M192" s="61"/>
      <c r="N192" s="61"/>
      <c r="O192" s="61"/>
      <c r="P192" s="61" t="s">
        <v>242</v>
      </c>
      <c r="Q192" s="83" t="s">
        <v>641</v>
      </c>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c r="IF192" s="63"/>
      <c r="IG192" s="63"/>
      <c r="IH192" s="63"/>
      <c r="II192" s="63"/>
      <c r="IJ192" s="63"/>
      <c r="IK192" s="63"/>
      <c r="IL192" s="63"/>
      <c r="IM192" s="63"/>
      <c r="IN192" s="63"/>
      <c r="IO192" s="63"/>
      <c r="IP192" s="63"/>
      <c r="IQ192" s="63"/>
      <c r="IR192" s="63"/>
      <c r="IS192" s="63"/>
      <c r="IT192" s="63"/>
      <c r="IU192" s="63"/>
      <c r="IV192" s="63"/>
      <c r="IW192" s="63"/>
      <c r="IX192" s="63"/>
      <c r="IY192" s="63"/>
      <c r="IZ192" s="63"/>
      <c r="JA192" s="63"/>
      <c r="JB192" s="63"/>
      <c r="JC192" s="63"/>
      <c r="JD192" s="63"/>
      <c r="JE192" s="63"/>
      <c r="JF192" s="63"/>
      <c r="JG192" s="63"/>
      <c r="JH192" s="63"/>
      <c r="JI192" s="63"/>
      <c r="JJ192" s="63"/>
      <c r="JK192" s="63"/>
      <c r="JL192" s="63"/>
      <c r="JM192" s="63"/>
      <c r="JN192" s="63"/>
      <c r="JO192" s="63"/>
      <c r="JP192" s="63"/>
      <c r="JQ192" s="63"/>
      <c r="JR192" s="63"/>
      <c r="JS192" s="63"/>
      <c r="JT192" s="63"/>
      <c r="JU192" s="63"/>
      <c r="JV192" s="63"/>
      <c r="JW192" s="63"/>
      <c r="JX192" s="63"/>
      <c r="JY192" s="63"/>
      <c r="JZ192" s="63"/>
      <c r="KA192" s="63"/>
      <c r="KB192" s="63"/>
      <c r="KC192" s="63"/>
      <c r="KD192" s="63"/>
      <c r="KE192" s="63"/>
      <c r="KF192" s="63"/>
      <c r="KG192" s="63"/>
      <c r="KH192" s="63"/>
      <c r="KI192" s="63"/>
      <c r="KJ192" s="63"/>
      <c r="KK192" s="63"/>
      <c r="KL192" s="63"/>
      <c r="KM192" s="63"/>
      <c r="KN192" s="63"/>
      <c r="KO192" s="63"/>
      <c r="KP192" s="63"/>
      <c r="KQ192" s="63"/>
      <c r="KR192" s="63"/>
      <c r="KS192" s="63"/>
      <c r="KT192" s="63"/>
      <c r="KU192" s="63"/>
      <c r="KV192" s="63"/>
      <c r="KW192" s="63"/>
      <c r="KX192" s="63"/>
      <c r="KY192" s="63"/>
      <c r="KZ192" s="63"/>
      <c r="LA192" s="63"/>
      <c r="LB192" s="63"/>
      <c r="LC192" s="63"/>
      <c r="LD192" s="63"/>
      <c r="LE192" s="63"/>
      <c r="LF192" s="63"/>
      <c r="LG192" s="63"/>
      <c r="LH192" s="63"/>
      <c r="LI192" s="63"/>
      <c r="LJ192" s="63"/>
      <c r="LK192" s="63"/>
      <c r="LL192" s="63"/>
      <c r="LM192" s="63"/>
      <c r="LN192" s="63"/>
      <c r="LO192" s="63"/>
      <c r="LP192" s="63"/>
      <c r="LQ192" s="63"/>
      <c r="LR192" s="63"/>
      <c r="LS192" s="63"/>
      <c r="LT192" s="63"/>
      <c r="LU192" s="63"/>
      <c r="LV192" s="63"/>
      <c r="LW192" s="63"/>
      <c r="LX192" s="63"/>
      <c r="LY192" s="63"/>
      <c r="LZ192" s="63"/>
      <c r="MA192" s="63"/>
      <c r="MB192" s="63"/>
      <c r="MC192" s="63"/>
      <c r="MD192" s="63"/>
      <c r="ME192" s="63"/>
      <c r="MF192" s="63"/>
      <c r="MG192" s="63"/>
      <c r="MH192" s="63"/>
      <c r="MI192" s="63"/>
      <c r="MJ192" s="63"/>
      <c r="MK192" s="63"/>
      <c r="ML192" s="63"/>
      <c r="MM192" s="63"/>
      <c r="MN192" s="63"/>
      <c r="MO192" s="63"/>
      <c r="MP192" s="63"/>
      <c r="MQ192" s="63"/>
      <c r="MR192" s="63"/>
      <c r="MS192" s="63"/>
      <c r="MT192" s="63"/>
      <c r="MU192" s="63"/>
      <c r="MV192" s="63"/>
      <c r="MW192" s="63"/>
      <c r="MX192" s="63"/>
      <c r="MY192" s="63"/>
      <c r="MZ192" s="63"/>
      <c r="NA192" s="63"/>
      <c r="NB192" s="63"/>
      <c r="NC192" s="63"/>
      <c r="ND192" s="63"/>
      <c r="NE192" s="63"/>
      <c r="NF192" s="63"/>
      <c r="NG192" s="63"/>
      <c r="NH192" s="63"/>
      <c r="NI192" s="63"/>
      <c r="NJ192" s="63"/>
    </row>
    <row r="193" spans="1:374" s="64" customFormat="1" ht="112.2" customHeight="1">
      <c r="A193" s="155">
        <v>3</v>
      </c>
      <c r="B193" s="60">
        <v>172</v>
      </c>
      <c r="C193" s="61" t="s">
        <v>27</v>
      </c>
      <c r="D193" s="87" t="s">
        <v>223</v>
      </c>
      <c r="E193" s="86" t="s">
        <v>206</v>
      </c>
      <c r="F193" s="65">
        <v>1</v>
      </c>
      <c r="G193" s="65" t="s">
        <v>557</v>
      </c>
      <c r="H193" s="117">
        <v>25174</v>
      </c>
      <c r="I193" s="72">
        <v>10419.24</v>
      </c>
      <c r="J193" s="61" t="s">
        <v>10</v>
      </c>
      <c r="K193" s="98">
        <v>46112</v>
      </c>
      <c r="L193" s="98">
        <v>46234</v>
      </c>
      <c r="M193" s="61"/>
      <c r="N193" s="61"/>
      <c r="O193" s="61"/>
      <c r="P193" s="61" t="s">
        <v>242</v>
      </c>
      <c r="Q193" s="83" t="s">
        <v>635</v>
      </c>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c r="IF193" s="63"/>
      <c r="IG193" s="63"/>
      <c r="IH193" s="63"/>
      <c r="II193" s="63"/>
      <c r="IJ193" s="63"/>
      <c r="IK193" s="63"/>
      <c r="IL193" s="63"/>
      <c r="IM193" s="63"/>
      <c r="IN193" s="63"/>
      <c r="IO193" s="63"/>
      <c r="IP193" s="63"/>
      <c r="IQ193" s="63"/>
      <c r="IR193" s="63"/>
      <c r="IS193" s="63"/>
      <c r="IT193" s="63"/>
      <c r="IU193" s="63"/>
      <c r="IV193" s="63"/>
      <c r="IW193" s="63"/>
      <c r="IX193" s="63"/>
      <c r="IY193" s="63"/>
      <c r="IZ193" s="63"/>
      <c r="JA193" s="63"/>
      <c r="JB193" s="63"/>
      <c r="JC193" s="63"/>
      <c r="JD193" s="63"/>
      <c r="JE193" s="63"/>
      <c r="JF193" s="63"/>
      <c r="JG193" s="63"/>
      <c r="JH193" s="63"/>
      <c r="JI193" s="63"/>
      <c r="JJ193" s="63"/>
      <c r="JK193" s="63"/>
      <c r="JL193" s="63"/>
      <c r="JM193" s="63"/>
      <c r="JN193" s="63"/>
      <c r="JO193" s="63"/>
      <c r="JP193" s="63"/>
      <c r="JQ193" s="63"/>
      <c r="JR193" s="63"/>
      <c r="JS193" s="63"/>
      <c r="JT193" s="63"/>
      <c r="JU193" s="63"/>
      <c r="JV193" s="63"/>
      <c r="JW193" s="63"/>
      <c r="JX193" s="63"/>
      <c r="JY193" s="63"/>
      <c r="JZ193" s="63"/>
      <c r="KA193" s="63"/>
      <c r="KB193" s="63"/>
      <c r="KC193" s="63"/>
      <c r="KD193" s="63"/>
      <c r="KE193" s="63"/>
      <c r="KF193" s="63"/>
      <c r="KG193" s="63"/>
      <c r="KH193" s="63"/>
      <c r="KI193" s="63"/>
      <c r="KJ193" s="63"/>
      <c r="KK193" s="63"/>
      <c r="KL193" s="63"/>
      <c r="KM193" s="63"/>
      <c r="KN193" s="63"/>
      <c r="KO193" s="63"/>
      <c r="KP193" s="63"/>
      <c r="KQ193" s="63"/>
      <c r="KR193" s="63"/>
      <c r="KS193" s="63"/>
      <c r="KT193" s="63"/>
      <c r="KU193" s="63"/>
      <c r="KV193" s="63"/>
      <c r="KW193" s="63"/>
      <c r="KX193" s="63"/>
      <c r="KY193" s="63"/>
      <c r="KZ193" s="63"/>
      <c r="LA193" s="63"/>
      <c r="LB193" s="63"/>
      <c r="LC193" s="63"/>
      <c r="LD193" s="63"/>
      <c r="LE193" s="63"/>
      <c r="LF193" s="63"/>
      <c r="LG193" s="63"/>
      <c r="LH193" s="63"/>
      <c r="LI193" s="63"/>
      <c r="LJ193" s="63"/>
      <c r="LK193" s="63"/>
      <c r="LL193" s="63"/>
      <c r="LM193" s="63"/>
      <c r="LN193" s="63"/>
      <c r="LO193" s="63"/>
      <c r="LP193" s="63"/>
      <c r="LQ193" s="63"/>
      <c r="LR193" s="63"/>
      <c r="LS193" s="63"/>
      <c r="LT193" s="63"/>
      <c r="LU193" s="63"/>
      <c r="LV193" s="63"/>
      <c r="LW193" s="63"/>
      <c r="LX193" s="63"/>
      <c r="LY193" s="63"/>
      <c r="LZ193" s="63"/>
      <c r="MA193" s="63"/>
      <c r="MB193" s="63"/>
      <c r="MC193" s="63"/>
      <c r="MD193" s="63"/>
      <c r="ME193" s="63"/>
      <c r="MF193" s="63"/>
      <c r="MG193" s="63"/>
      <c r="MH193" s="63"/>
      <c r="MI193" s="63"/>
      <c r="MJ193" s="63"/>
      <c r="MK193" s="63"/>
      <c r="ML193" s="63"/>
      <c r="MM193" s="63"/>
      <c r="MN193" s="63"/>
      <c r="MO193" s="63"/>
      <c r="MP193" s="63"/>
      <c r="MQ193" s="63"/>
      <c r="MR193" s="63"/>
      <c r="MS193" s="63"/>
      <c r="MT193" s="63"/>
      <c r="MU193" s="63"/>
      <c r="MV193" s="63"/>
      <c r="MW193" s="63"/>
      <c r="MX193" s="63"/>
      <c r="MY193" s="63"/>
      <c r="MZ193" s="63"/>
      <c r="NA193" s="63"/>
      <c r="NB193" s="63"/>
      <c r="NC193" s="63"/>
      <c r="ND193" s="63"/>
      <c r="NE193" s="63"/>
      <c r="NF193" s="63"/>
      <c r="NG193" s="63"/>
      <c r="NH193" s="63"/>
      <c r="NI193" s="63"/>
      <c r="NJ193" s="63"/>
    </row>
    <row r="194" spans="1:374" s="64" customFormat="1" ht="99.6" customHeight="1">
      <c r="A194" s="155">
        <v>5</v>
      </c>
      <c r="B194" s="60">
        <v>175</v>
      </c>
      <c r="C194" s="61" t="s">
        <v>27</v>
      </c>
      <c r="D194" s="87" t="s">
        <v>663</v>
      </c>
      <c r="E194" s="86" t="s">
        <v>204</v>
      </c>
      <c r="F194" s="65">
        <v>1</v>
      </c>
      <c r="G194" s="97" t="s">
        <v>667</v>
      </c>
      <c r="H194" s="118">
        <v>2975</v>
      </c>
      <c r="I194" s="72">
        <v>2975</v>
      </c>
      <c r="J194" s="61" t="s">
        <v>10</v>
      </c>
      <c r="K194" s="62">
        <v>46081</v>
      </c>
      <c r="L194" s="62">
        <v>46173</v>
      </c>
      <c r="M194" s="61"/>
      <c r="N194" s="61"/>
      <c r="O194" s="61"/>
      <c r="P194" s="61" t="s">
        <v>242</v>
      </c>
      <c r="Q194" s="83" t="s">
        <v>624</v>
      </c>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c r="IF194" s="63"/>
      <c r="IG194" s="63"/>
      <c r="IH194" s="63"/>
      <c r="II194" s="63"/>
      <c r="IJ194" s="63"/>
      <c r="IK194" s="63"/>
      <c r="IL194" s="63"/>
      <c r="IM194" s="63"/>
      <c r="IN194" s="63"/>
      <c r="IO194" s="63"/>
      <c r="IP194" s="63"/>
      <c r="IQ194" s="63"/>
      <c r="IR194" s="63"/>
      <c r="IS194" s="63"/>
      <c r="IT194" s="63"/>
      <c r="IU194" s="63"/>
      <c r="IV194" s="63"/>
      <c r="IW194" s="63"/>
      <c r="IX194" s="63"/>
      <c r="IY194" s="63"/>
      <c r="IZ194" s="63"/>
      <c r="JA194" s="63"/>
      <c r="JB194" s="63"/>
      <c r="JC194" s="63"/>
      <c r="JD194" s="63"/>
      <c r="JE194" s="63"/>
      <c r="JF194" s="63"/>
      <c r="JG194" s="63"/>
      <c r="JH194" s="63"/>
      <c r="JI194" s="63"/>
      <c r="JJ194" s="63"/>
      <c r="JK194" s="63"/>
      <c r="JL194" s="63"/>
      <c r="JM194" s="63"/>
      <c r="JN194" s="63"/>
      <c r="JO194" s="63"/>
      <c r="JP194" s="63"/>
      <c r="JQ194" s="63"/>
      <c r="JR194" s="63"/>
      <c r="JS194" s="63"/>
      <c r="JT194" s="63"/>
      <c r="JU194" s="63"/>
      <c r="JV194" s="63"/>
      <c r="JW194" s="63"/>
      <c r="JX194" s="63"/>
      <c r="JY194" s="63"/>
      <c r="JZ194" s="63"/>
      <c r="KA194" s="63"/>
      <c r="KB194" s="63"/>
      <c r="KC194" s="63"/>
      <c r="KD194" s="63"/>
      <c r="KE194" s="63"/>
      <c r="KF194" s="63"/>
      <c r="KG194" s="63"/>
      <c r="KH194" s="63"/>
      <c r="KI194" s="63"/>
      <c r="KJ194" s="63"/>
      <c r="KK194" s="63"/>
      <c r="KL194" s="63"/>
      <c r="KM194" s="63"/>
      <c r="KN194" s="63"/>
      <c r="KO194" s="63"/>
      <c r="KP194" s="63"/>
      <c r="KQ194" s="63"/>
      <c r="KR194" s="63"/>
      <c r="KS194" s="63"/>
      <c r="KT194" s="63"/>
      <c r="KU194" s="63"/>
      <c r="KV194" s="63"/>
      <c r="KW194" s="63"/>
      <c r="KX194" s="63"/>
      <c r="KY194" s="63"/>
      <c r="KZ194" s="63"/>
      <c r="LA194" s="63"/>
      <c r="LB194" s="63"/>
      <c r="LC194" s="63"/>
      <c r="LD194" s="63"/>
      <c r="LE194" s="63"/>
      <c r="LF194" s="63"/>
      <c r="LG194" s="63"/>
      <c r="LH194" s="63"/>
      <c r="LI194" s="63"/>
      <c r="LJ194" s="63"/>
      <c r="LK194" s="63"/>
      <c r="LL194" s="63"/>
      <c r="LM194" s="63"/>
      <c r="LN194" s="63"/>
      <c r="LO194" s="63"/>
      <c r="LP194" s="63"/>
      <c r="LQ194" s="63"/>
      <c r="LR194" s="63"/>
      <c r="LS194" s="63"/>
      <c r="LT194" s="63"/>
      <c r="LU194" s="63"/>
      <c r="LV194" s="63"/>
      <c r="LW194" s="63"/>
      <c r="LX194" s="63"/>
      <c r="LY194" s="63"/>
      <c r="LZ194" s="63"/>
      <c r="MA194" s="63"/>
      <c r="MB194" s="63"/>
      <c r="MC194" s="63"/>
      <c r="MD194" s="63"/>
      <c r="ME194" s="63"/>
      <c r="MF194" s="63"/>
      <c r="MG194" s="63"/>
      <c r="MH194" s="63"/>
      <c r="MI194" s="63"/>
      <c r="MJ194" s="63"/>
      <c r="MK194" s="63"/>
      <c r="ML194" s="63"/>
      <c r="MM194" s="63"/>
      <c r="MN194" s="63"/>
      <c r="MO194" s="63"/>
      <c r="MP194" s="63"/>
      <c r="MQ194" s="63"/>
      <c r="MR194" s="63"/>
      <c r="MS194" s="63"/>
      <c r="MT194" s="63"/>
      <c r="MU194" s="63"/>
      <c r="MV194" s="63"/>
      <c r="MW194" s="63"/>
      <c r="MX194" s="63"/>
      <c r="MY194" s="63"/>
      <c r="MZ194" s="63"/>
      <c r="NA194" s="63"/>
      <c r="NB194" s="63"/>
      <c r="NC194" s="63"/>
      <c r="ND194" s="63"/>
      <c r="NE194" s="63"/>
      <c r="NF194" s="63"/>
      <c r="NG194" s="63"/>
      <c r="NH194" s="63"/>
      <c r="NI194" s="63"/>
      <c r="NJ194" s="63"/>
    </row>
    <row r="195" spans="1:374" s="64" customFormat="1" ht="99.6" customHeight="1">
      <c r="A195" s="155"/>
      <c r="B195" s="60">
        <v>176</v>
      </c>
      <c r="C195" s="61" t="s">
        <v>27</v>
      </c>
      <c r="D195" s="78" t="s">
        <v>818</v>
      </c>
      <c r="E195" s="77" t="s">
        <v>205</v>
      </c>
      <c r="F195" s="61">
        <v>8</v>
      </c>
      <c r="G195" s="61" t="s">
        <v>243</v>
      </c>
      <c r="H195" s="118">
        <v>23643</v>
      </c>
      <c r="I195" s="72">
        <v>23643</v>
      </c>
      <c r="J195" s="61" t="s">
        <v>10</v>
      </c>
      <c r="K195" s="62">
        <v>46142</v>
      </c>
      <c r="L195" s="62">
        <v>46265</v>
      </c>
      <c r="M195" s="61"/>
      <c r="N195" s="61"/>
      <c r="O195" s="61"/>
      <c r="P195" s="61" t="s">
        <v>242</v>
      </c>
      <c r="Q195" s="83" t="s">
        <v>624</v>
      </c>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c r="IF195" s="63"/>
      <c r="IG195" s="63"/>
      <c r="IH195" s="63"/>
      <c r="II195" s="63"/>
      <c r="IJ195" s="63"/>
      <c r="IK195" s="63"/>
      <c r="IL195" s="63"/>
      <c r="IM195" s="63"/>
      <c r="IN195" s="63"/>
      <c r="IO195" s="63"/>
      <c r="IP195" s="63"/>
      <c r="IQ195" s="63"/>
      <c r="IR195" s="63"/>
      <c r="IS195" s="63"/>
      <c r="IT195" s="63"/>
      <c r="IU195" s="63"/>
      <c r="IV195" s="63"/>
      <c r="IW195" s="63"/>
      <c r="IX195" s="63"/>
      <c r="IY195" s="63"/>
      <c r="IZ195" s="63"/>
      <c r="JA195" s="63"/>
      <c r="JB195" s="63"/>
      <c r="JC195" s="63"/>
      <c r="JD195" s="63"/>
      <c r="JE195" s="63"/>
      <c r="JF195" s="63"/>
      <c r="JG195" s="63"/>
      <c r="JH195" s="63"/>
      <c r="JI195" s="63"/>
      <c r="JJ195" s="63"/>
      <c r="JK195" s="63"/>
      <c r="JL195" s="63"/>
      <c r="JM195" s="63"/>
      <c r="JN195" s="63"/>
      <c r="JO195" s="63"/>
      <c r="JP195" s="63"/>
      <c r="JQ195" s="63"/>
      <c r="JR195" s="63"/>
      <c r="JS195" s="63"/>
      <c r="JT195" s="63"/>
      <c r="JU195" s="63"/>
      <c r="JV195" s="63"/>
      <c r="JW195" s="63"/>
      <c r="JX195" s="63"/>
      <c r="JY195" s="63"/>
      <c r="JZ195" s="63"/>
      <c r="KA195" s="63"/>
      <c r="KB195" s="63"/>
      <c r="KC195" s="63"/>
      <c r="KD195" s="63"/>
      <c r="KE195" s="63"/>
      <c r="KF195" s="63"/>
      <c r="KG195" s="63"/>
      <c r="KH195" s="63"/>
      <c r="KI195" s="63"/>
      <c r="KJ195" s="63"/>
      <c r="KK195" s="63"/>
      <c r="KL195" s="63"/>
      <c r="KM195" s="63"/>
      <c r="KN195" s="63"/>
      <c r="KO195" s="63"/>
      <c r="KP195" s="63"/>
      <c r="KQ195" s="63"/>
      <c r="KR195" s="63"/>
      <c r="KS195" s="63"/>
      <c r="KT195" s="63"/>
      <c r="KU195" s="63"/>
      <c r="KV195" s="63"/>
      <c r="KW195" s="63"/>
      <c r="KX195" s="63"/>
      <c r="KY195" s="63"/>
      <c r="KZ195" s="63"/>
      <c r="LA195" s="63"/>
      <c r="LB195" s="63"/>
      <c r="LC195" s="63"/>
      <c r="LD195" s="63"/>
      <c r="LE195" s="63"/>
      <c r="LF195" s="63"/>
      <c r="LG195" s="63"/>
      <c r="LH195" s="63"/>
      <c r="LI195" s="63"/>
      <c r="LJ195" s="63"/>
      <c r="LK195" s="63"/>
      <c r="LL195" s="63"/>
      <c r="LM195" s="63"/>
      <c r="LN195" s="63"/>
      <c r="LO195" s="63"/>
      <c r="LP195" s="63"/>
      <c r="LQ195" s="63"/>
      <c r="LR195" s="63"/>
      <c r="LS195" s="63"/>
      <c r="LT195" s="63"/>
      <c r="LU195" s="63"/>
      <c r="LV195" s="63"/>
      <c r="LW195" s="63"/>
      <c r="LX195" s="63"/>
      <c r="LY195" s="63"/>
      <c r="LZ195" s="63"/>
      <c r="MA195" s="63"/>
      <c r="MB195" s="63"/>
      <c r="MC195" s="63"/>
      <c r="MD195" s="63"/>
      <c r="ME195" s="63"/>
      <c r="MF195" s="63"/>
      <c r="MG195" s="63"/>
      <c r="MH195" s="63"/>
      <c r="MI195" s="63"/>
      <c r="MJ195" s="63"/>
      <c r="MK195" s="63"/>
      <c r="ML195" s="63"/>
      <c r="MM195" s="63"/>
      <c r="MN195" s="63"/>
      <c r="MO195" s="63"/>
      <c r="MP195" s="63"/>
      <c r="MQ195" s="63"/>
      <c r="MR195" s="63"/>
      <c r="MS195" s="63"/>
      <c r="MT195" s="63"/>
      <c r="MU195" s="63"/>
      <c r="MV195" s="63"/>
      <c r="MW195" s="63"/>
      <c r="MX195" s="63"/>
      <c r="MY195" s="63"/>
      <c r="MZ195" s="63"/>
      <c r="NA195" s="63"/>
      <c r="NB195" s="63"/>
      <c r="NC195" s="63"/>
      <c r="ND195" s="63"/>
      <c r="NE195" s="63"/>
      <c r="NF195" s="63"/>
      <c r="NG195" s="63"/>
      <c r="NH195" s="63"/>
      <c r="NI195" s="63"/>
      <c r="NJ195" s="63"/>
    </row>
    <row r="196" spans="1:374" ht="237" customHeight="1">
      <c r="A196" s="155">
        <v>20</v>
      </c>
      <c r="B196" s="60">
        <v>177</v>
      </c>
      <c r="C196" s="65" t="s">
        <v>27</v>
      </c>
      <c r="D196" s="114" t="s">
        <v>698</v>
      </c>
      <c r="E196" s="113" t="s">
        <v>666</v>
      </c>
      <c r="F196" s="97">
        <v>52</v>
      </c>
      <c r="G196" s="97" t="s">
        <v>662</v>
      </c>
      <c r="H196" s="112">
        <v>166164.95000000001</v>
      </c>
      <c r="I196" s="153">
        <v>166164.95000000001</v>
      </c>
      <c r="J196" s="88" t="s">
        <v>10</v>
      </c>
      <c r="K196" s="98">
        <v>45900</v>
      </c>
      <c r="L196" s="98">
        <v>46081</v>
      </c>
      <c r="M196" s="88"/>
      <c r="N196" s="88"/>
      <c r="O196" s="61"/>
      <c r="P196" s="88" t="s">
        <v>242</v>
      </c>
      <c r="Q196" s="81" t="s">
        <v>624</v>
      </c>
    </row>
    <row r="197" spans="1:374" ht="219.75" customHeight="1">
      <c r="A197" s="155"/>
      <c r="B197" s="60">
        <v>178</v>
      </c>
      <c r="C197" s="65" t="s">
        <v>27</v>
      </c>
      <c r="D197" s="87" t="s">
        <v>665</v>
      </c>
      <c r="E197" s="66" t="s">
        <v>664</v>
      </c>
      <c r="F197" s="61">
        <v>1</v>
      </c>
      <c r="G197" s="68" t="s">
        <v>244</v>
      </c>
      <c r="H197" s="117">
        <f>30000+23615.95</f>
        <v>53615.95</v>
      </c>
      <c r="I197" s="72">
        <v>25184.68</v>
      </c>
      <c r="J197" s="88" t="s">
        <v>10</v>
      </c>
      <c r="K197" s="98">
        <v>46022</v>
      </c>
      <c r="L197" s="98">
        <v>46203</v>
      </c>
      <c r="M197" s="88"/>
      <c r="N197" s="88"/>
      <c r="O197" s="61"/>
      <c r="P197" s="187" t="s">
        <v>242</v>
      </c>
      <c r="Q197" s="190" t="s">
        <v>624</v>
      </c>
    </row>
    <row r="198" spans="1:374" ht="100.5" customHeight="1">
      <c r="A198" s="155"/>
      <c r="B198" s="60">
        <v>179</v>
      </c>
      <c r="C198" s="65" t="s">
        <v>27</v>
      </c>
      <c r="D198" s="87" t="s">
        <v>224</v>
      </c>
      <c r="E198" s="86" t="s">
        <v>584</v>
      </c>
      <c r="F198" s="61">
        <v>1</v>
      </c>
      <c r="G198" s="68" t="s">
        <v>244</v>
      </c>
      <c r="H198" s="117">
        <f>24000+7063.89</f>
        <v>31063.89</v>
      </c>
      <c r="I198" s="72">
        <v>16170.37</v>
      </c>
      <c r="J198" s="88" t="s">
        <v>10</v>
      </c>
      <c r="K198" s="98">
        <v>46022</v>
      </c>
      <c r="L198" s="98">
        <v>46203</v>
      </c>
      <c r="M198" s="88"/>
      <c r="N198" s="88"/>
      <c r="O198" s="61"/>
      <c r="P198" s="187" t="s">
        <v>242</v>
      </c>
      <c r="Q198" s="190" t="s">
        <v>624</v>
      </c>
    </row>
    <row r="199" spans="1:374" ht="160.5" customHeight="1">
      <c r="A199" s="155"/>
      <c r="B199" s="60">
        <v>180</v>
      </c>
      <c r="C199" s="65" t="s">
        <v>27</v>
      </c>
      <c r="D199" s="87" t="s">
        <v>225</v>
      </c>
      <c r="E199" s="86" t="s">
        <v>245</v>
      </c>
      <c r="F199" s="61">
        <v>1</v>
      </c>
      <c r="G199" s="68" t="s">
        <v>244</v>
      </c>
      <c r="H199" s="117">
        <f>8650+13206.88</f>
        <v>21856.879999999997</v>
      </c>
      <c r="I199" s="72">
        <v>8967.73</v>
      </c>
      <c r="J199" s="88" t="s">
        <v>10</v>
      </c>
      <c r="K199" s="98">
        <v>46022</v>
      </c>
      <c r="L199" s="98">
        <v>46203</v>
      </c>
      <c r="M199" s="88"/>
      <c r="N199" s="88"/>
      <c r="O199" s="61"/>
      <c r="P199" s="187" t="s">
        <v>242</v>
      </c>
      <c r="Q199" s="190" t="s">
        <v>624</v>
      </c>
    </row>
    <row r="200" spans="1:374" s="64" customFormat="1" ht="170.4" customHeight="1">
      <c r="A200" s="155">
        <v>15</v>
      </c>
      <c r="B200" s="60">
        <v>181</v>
      </c>
      <c r="C200" s="61" t="s">
        <v>27</v>
      </c>
      <c r="D200" s="87" t="s">
        <v>246</v>
      </c>
      <c r="E200" s="86" t="s">
        <v>207</v>
      </c>
      <c r="F200" s="65">
        <v>1</v>
      </c>
      <c r="G200" s="65" t="s">
        <v>247</v>
      </c>
      <c r="H200" s="117">
        <v>70000</v>
      </c>
      <c r="I200" s="72">
        <v>70000</v>
      </c>
      <c r="J200" s="61" t="s">
        <v>15</v>
      </c>
      <c r="K200" s="62">
        <v>46234</v>
      </c>
      <c r="L200" s="62">
        <v>46326</v>
      </c>
      <c r="M200" s="61"/>
      <c r="N200" s="61"/>
      <c r="O200" s="61"/>
      <c r="P200" s="61" t="s">
        <v>242</v>
      </c>
      <c r="Q200" s="83" t="s">
        <v>625</v>
      </c>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c r="IF200" s="63"/>
      <c r="IG200" s="63"/>
      <c r="IH200" s="63"/>
      <c r="II200" s="63"/>
      <c r="IJ200" s="63"/>
      <c r="IK200" s="63"/>
      <c r="IL200" s="63"/>
      <c r="IM200" s="63"/>
      <c r="IN200" s="63"/>
      <c r="IO200" s="63"/>
      <c r="IP200" s="63"/>
      <c r="IQ200" s="63"/>
      <c r="IR200" s="63"/>
      <c r="IS200" s="63"/>
      <c r="IT200" s="63"/>
      <c r="IU200" s="63"/>
      <c r="IV200" s="63"/>
      <c r="IW200" s="63"/>
      <c r="IX200" s="63"/>
      <c r="IY200" s="63"/>
      <c r="IZ200" s="63"/>
      <c r="JA200" s="63"/>
      <c r="JB200" s="63"/>
      <c r="JC200" s="63"/>
      <c r="JD200" s="63"/>
      <c r="JE200" s="63"/>
      <c r="JF200" s="63"/>
      <c r="JG200" s="63"/>
      <c r="JH200" s="63"/>
      <c r="JI200" s="63"/>
      <c r="JJ200" s="63"/>
      <c r="JK200" s="63"/>
      <c r="JL200" s="63"/>
      <c r="JM200" s="63"/>
      <c r="JN200" s="63"/>
      <c r="JO200" s="63"/>
      <c r="JP200" s="63"/>
      <c r="JQ200" s="63"/>
      <c r="JR200" s="63"/>
      <c r="JS200" s="63"/>
      <c r="JT200" s="63"/>
      <c r="JU200" s="63"/>
      <c r="JV200" s="63"/>
      <c r="JW200" s="63"/>
      <c r="JX200" s="63"/>
      <c r="JY200" s="63"/>
      <c r="JZ200" s="63"/>
      <c r="KA200" s="63"/>
      <c r="KB200" s="63"/>
      <c r="KC200" s="63"/>
      <c r="KD200" s="63"/>
      <c r="KE200" s="63"/>
      <c r="KF200" s="63"/>
      <c r="KG200" s="63"/>
      <c r="KH200" s="63"/>
      <c r="KI200" s="63"/>
      <c r="KJ200" s="63"/>
      <c r="KK200" s="63"/>
      <c r="KL200" s="63"/>
      <c r="KM200" s="63"/>
      <c r="KN200" s="63"/>
      <c r="KO200" s="63"/>
      <c r="KP200" s="63"/>
      <c r="KQ200" s="63"/>
      <c r="KR200" s="63"/>
      <c r="KS200" s="63"/>
      <c r="KT200" s="63"/>
      <c r="KU200" s="63"/>
      <c r="KV200" s="63"/>
      <c r="KW200" s="63"/>
      <c r="KX200" s="63"/>
      <c r="KY200" s="63"/>
      <c r="KZ200" s="63"/>
      <c r="LA200" s="63"/>
      <c r="LB200" s="63"/>
      <c r="LC200" s="63"/>
      <c r="LD200" s="63"/>
      <c r="LE200" s="63"/>
      <c r="LF200" s="63"/>
      <c r="LG200" s="63"/>
      <c r="LH200" s="63"/>
      <c r="LI200" s="63"/>
      <c r="LJ200" s="63"/>
      <c r="LK200" s="63"/>
      <c r="LL200" s="63"/>
      <c r="LM200" s="63"/>
      <c r="LN200" s="63"/>
      <c r="LO200" s="63"/>
      <c r="LP200" s="63"/>
      <c r="LQ200" s="63"/>
      <c r="LR200" s="63"/>
      <c r="LS200" s="63"/>
      <c r="LT200" s="63"/>
      <c r="LU200" s="63"/>
      <c r="LV200" s="63"/>
      <c r="LW200" s="63"/>
      <c r="LX200" s="63"/>
      <c r="LY200" s="63"/>
      <c r="LZ200" s="63"/>
      <c r="MA200" s="63"/>
      <c r="MB200" s="63"/>
      <c r="MC200" s="63"/>
      <c r="MD200" s="63"/>
      <c r="ME200" s="63"/>
      <c r="MF200" s="63"/>
      <c r="MG200" s="63"/>
      <c r="MH200" s="63"/>
      <c r="MI200" s="63"/>
      <c r="MJ200" s="63"/>
      <c r="MK200" s="63"/>
      <c r="ML200" s="63"/>
      <c r="MM200" s="63"/>
      <c r="MN200" s="63"/>
      <c r="MO200" s="63"/>
      <c r="MP200" s="63"/>
      <c r="MQ200" s="63"/>
      <c r="MR200" s="63"/>
      <c r="MS200" s="63"/>
      <c r="MT200" s="63"/>
      <c r="MU200" s="63"/>
      <c r="MV200" s="63"/>
      <c r="MW200" s="63"/>
      <c r="MX200" s="63"/>
      <c r="MY200" s="63"/>
      <c r="MZ200" s="63"/>
      <c r="NA200" s="63"/>
      <c r="NB200" s="63"/>
      <c r="NC200" s="63"/>
      <c r="ND200" s="63"/>
      <c r="NE200" s="63"/>
      <c r="NF200" s="63"/>
      <c r="NG200" s="63"/>
      <c r="NH200" s="63"/>
      <c r="NI200" s="63"/>
      <c r="NJ200" s="63"/>
    </row>
    <row r="201" spans="1:374" s="64" customFormat="1" ht="173.4" customHeight="1">
      <c r="A201" s="155">
        <v>16</v>
      </c>
      <c r="B201" s="60">
        <v>182</v>
      </c>
      <c r="C201" s="61" t="s">
        <v>27</v>
      </c>
      <c r="D201" s="78" t="s">
        <v>226</v>
      </c>
      <c r="E201" s="77" t="s">
        <v>203</v>
      </c>
      <c r="F201" s="65">
        <v>3</v>
      </c>
      <c r="G201" s="65" t="s">
        <v>248</v>
      </c>
      <c r="H201" s="117">
        <v>90000</v>
      </c>
      <c r="I201" s="72">
        <v>90000</v>
      </c>
      <c r="J201" s="61" t="s">
        <v>15</v>
      </c>
      <c r="K201" s="62">
        <v>46234</v>
      </c>
      <c r="L201" s="62">
        <v>46326</v>
      </c>
      <c r="M201" s="61"/>
      <c r="N201" s="61"/>
      <c r="O201" s="61"/>
      <c r="P201" s="61" t="s">
        <v>242</v>
      </c>
      <c r="Q201" s="83" t="s">
        <v>625</v>
      </c>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c r="IF201" s="63"/>
      <c r="IG201" s="63"/>
      <c r="IH201" s="63"/>
      <c r="II201" s="63"/>
      <c r="IJ201" s="63"/>
      <c r="IK201" s="63"/>
      <c r="IL201" s="63"/>
      <c r="IM201" s="63"/>
      <c r="IN201" s="63"/>
      <c r="IO201" s="63"/>
      <c r="IP201" s="63"/>
      <c r="IQ201" s="63"/>
      <c r="IR201" s="63"/>
      <c r="IS201" s="63"/>
      <c r="IT201" s="63"/>
      <c r="IU201" s="63"/>
      <c r="IV201" s="63"/>
      <c r="IW201" s="63"/>
      <c r="IX201" s="63"/>
      <c r="IY201" s="63"/>
      <c r="IZ201" s="63"/>
      <c r="JA201" s="63"/>
      <c r="JB201" s="63"/>
      <c r="JC201" s="63"/>
      <c r="JD201" s="63"/>
      <c r="JE201" s="63"/>
      <c r="JF201" s="63"/>
      <c r="JG201" s="63"/>
      <c r="JH201" s="63"/>
      <c r="JI201" s="63"/>
      <c r="JJ201" s="63"/>
      <c r="JK201" s="63"/>
      <c r="JL201" s="63"/>
      <c r="JM201" s="63"/>
      <c r="JN201" s="63"/>
      <c r="JO201" s="63"/>
      <c r="JP201" s="63"/>
      <c r="JQ201" s="63"/>
      <c r="JR201" s="63"/>
      <c r="JS201" s="63"/>
      <c r="JT201" s="63"/>
      <c r="JU201" s="63"/>
      <c r="JV201" s="63"/>
      <c r="JW201" s="63"/>
      <c r="JX201" s="63"/>
      <c r="JY201" s="63"/>
      <c r="JZ201" s="63"/>
      <c r="KA201" s="63"/>
      <c r="KB201" s="63"/>
      <c r="KC201" s="63"/>
      <c r="KD201" s="63"/>
      <c r="KE201" s="63"/>
      <c r="KF201" s="63"/>
      <c r="KG201" s="63"/>
      <c r="KH201" s="63"/>
      <c r="KI201" s="63"/>
      <c r="KJ201" s="63"/>
      <c r="KK201" s="63"/>
      <c r="KL201" s="63"/>
      <c r="KM201" s="63"/>
      <c r="KN201" s="63"/>
      <c r="KO201" s="63"/>
      <c r="KP201" s="63"/>
      <c r="KQ201" s="63"/>
      <c r="KR201" s="63"/>
      <c r="KS201" s="63"/>
      <c r="KT201" s="63"/>
      <c r="KU201" s="63"/>
      <c r="KV201" s="63"/>
      <c r="KW201" s="63"/>
      <c r="KX201" s="63"/>
      <c r="KY201" s="63"/>
      <c r="KZ201" s="63"/>
      <c r="LA201" s="63"/>
      <c r="LB201" s="63"/>
      <c r="LC201" s="63"/>
      <c r="LD201" s="63"/>
      <c r="LE201" s="63"/>
      <c r="LF201" s="63"/>
      <c r="LG201" s="63"/>
      <c r="LH201" s="63"/>
      <c r="LI201" s="63"/>
      <c r="LJ201" s="63"/>
      <c r="LK201" s="63"/>
      <c r="LL201" s="63"/>
      <c r="LM201" s="63"/>
      <c r="LN201" s="63"/>
      <c r="LO201" s="63"/>
      <c r="LP201" s="63"/>
      <c r="LQ201" s="63"/>
      <c r="LR201" s="63"/>
      <c r="LS201" s="63"/>
      <c r="LT201" s="63"/>
      <c r="LU201" s="63"/>
      <c r="LV201" s="63"/>
      <c r="LW201" s="63"/>
      <c r="LX201" s="63"/>
      <c r="LY201" s="63"/>
      <c r="LZ201" s="63"/>
      <c r="MA201" s="63"/>
      <c r="MB201" s="63"/>
      <c r="MC201" s="63"/>
      <c r="MD201" s="63"/>
      <c r="ME201" s="63"/>
      <c r="MF201" s="63"/>
      <c r="MG201" s="63"/>
      <c r="MH201" s="63"/>
      <c r="MI201" s="63"/>
      <c r="MJ201" s="63"/>
      <c r="MK201" s="63"/>
      <c r="ML201" s="63"/>
      <c r="MM201" s="63"/>
      <c r="MN201" s="63"/>
      <c r="MO201" s="63"/>
      <c r="MP201" s="63"/>
      <c r="MQ201" s="63"/>
      <c r="MR201" s="63"/>
      <c r="MS201" s="63"/>
      <c r="MT201" s="63"/>
      <c r="MU201" s="63"/>
      <c r="MV201" s="63"/>
      <c r="MW201" s="63"/>
      <c r="MX201" s="63"/>
      <c r="MY201" s="63"/>
      <c r="MZ201" s="63"/>
      <c r="NA201" s="63"/>
      <c r="NB201" s="63"/>
      <c r="NC201" s="63"/>
      <c r="ND201" s="63"/>
      <c r="NE201" s="63"/>
      <c r="NF201" s="63"/>
      <c r="NG201" s="63"/>
      <c r="NH201" s="63"/>
      <c r="NI201" s="63"/>
      <c r="NJ201" s="63"/>
    </row>
    <row r="202" spans="1:374" s="64" customFormat="1" ht="156" customHeight="1">
      <c r="A202" s="155">
        <v>6</v>
      </c>
      <c r="B202" s="60">
        <v>184</v>
      </c>
      <c r="C202" s="61" t="s">
        <v>27</v>
      </c>
      <c r="D202" s="87" t="s">
        <v>558</v>
      </c>
      <c r="E202" s="86" t="s">
        <v>249</v>
      </c>
      <c r="F202" s="65">
        <v>1</v>
      </c>
      <c r="G202" s="65" t="s">
        <v>250</v>
      </c>
      <c r="H202" s="119">
        <v>65585804</v>
      </c>
      <c r="I202" s="154">
        <v>59262775.079999998</v>
      </c>
      <c r="J202" s="61" t="s">
        <v>10</v>
      </c>
      <c r="K202" s="62">
        <v>46265</v>
      </c>
      <c r="L202" s="62">
        <v>46387</v>
      </c>
      <c r="M202" s="68"/>
      <c r="N202" s="68"/>
      <c r="O202" s="61"/>
      <c r="P202" s="61" t="s">
        <v>242</v>
      </c>
      <c r="Q202" s="83" t="s">
        <v>635</v>
      </c>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c r="IF202" s="63"/>
      <c r="IG202" s="63"/>
      <c r="IH202" s="63"/>
      <c r="II202" s="63"/>
      <c r="IJ202" s="63"/>
      <c r="IK202" s="63"/>
      <c r="IL202" s="63"/>
      <c r="IM202" s="63"/>
      <c r="IN202" s="63"/>
      <c r="IO202" s="63"/>
      <c r="IP202" s="63"/>
      <c r="IQ202" s="63"/>
      <c r="IR202" s="63"/>
      <c r="IS202" s="63"/>
      <c r="IT202" s="63"/>
      <c r="IU202" s="63"/>
      <c r="IV202" s="63"/>
      <c r="IW202" s="63"/>
      <c r="IX202" s="63"/>
      <c r="IY202" s="63"/>
      <c r="IZ202" s="63"/>
      <c r="JA202" s="63"/>
      <c r="JB202" s="63"/>
      <c r="JC202" s="63"/>
      <c r="JD202" s="63"/>
      <c r="JE202" s="63"/>
      <c r="JF202" s="63"/>
      <c r="JG202" s="63"/>
      <c r="JH202" s="63"/>
      <c r="JI202" s="63"/>
      <c r="JJ202" s="63"/>
      <c r="JK202" s="63"/>
      <c r="JL202" s="63"/>
      <c r="JM202" s="63"/>
      <c r="JN202" s="63"/>
      <c r="JO202" s="63"/>
      <c r="JP202" s="63"/>
      <c r="JQ202" s="63"/>
      <c r="JR202" s="63"/>
      <c r="JS202" s="63"/>
      <c r="JT202" s="63"/>
      <c r="JU202" s="63"/>
      <c r="JV202" s="63"/>
      <c r="JW202" s="63"/>
      <c r="JX202" s="63"/>
      <c r="JY202" s="63"/>
      <c r="JZ202" s="63"/>
      <c r="KA202" s="63"/>
      <c r="KB202" s="63"/>
      <c r="KC202" s="63"/>
      <c r="KD202" s="63"/>
      <c r="KE202" s="63"/>
      <c r="KF202" s="63"/>
      <c r="KG202" s="63"/>
      <c r="KH202" s="63"/>
      <c r="KI202" s="63"/>
      <c r="KJ202" s="63"/>
      <c r="KK202" s="63"/>
      <c r="KL202" s="63"/>
      <c r="KM202" s="63"/>
      <c r="KN202" s="63"/>
      <c r="KO202" s="63"/>
      <c r="KP202" s="63"/>
      <c r="KQ202" s="63"/>
      <c r="KR202" s="63"/>
      <c r="KS202" s="63"/>
      <c r="KT202" s="63"/>
      <c r="KU202" s="63"/>
      <c r="KV202" s="63"/>
      <c r="KW202" s="63"/>
      <c r="KX202" s="63"/>
      <c r="KY202" s="63"/>
      <c r="KZ202" s="63"/>
      <c r="LA202" s="63"/>
      <c r="LB202" s="63"/>
      <c r="LC202" s="63"/>
      <c r="LD202" s="63"/>
      <c r="LE202" s="63"/>
      <c r="LF202" s="63"/>
      <c r="LG202" s="63"/>
      <c r="LH202" s="63"/>
      <c r="LI202" s="63"/>
      <c r="LJ202" s="63"/>
      <c r="LK202" s="63"/>
      <c r="LL202" s="63"/>
      <c r="LM202" s="63"/>
      <c r="LN202" s="63"/>
      <c r="LO202" s="63"/>
      <c r="LP202" s="63"/>
      <c r="LQ202" s="63"/>
      <c r="LR202" s="63"/>
      <c r="LS202" s="63"/>
      <c r="LT202" s="63"/>
      <c r="LU202" s="63"/>
      <c r="LV202" s="63"/>
      <c r="LW202" s="63"/>
      <c r="LX202" s="63"/>
      <c r="LY202" s="63"/>
      <c r="LZ202" s="63"/>
      <c r="MA202" s="63"/>
      <c r="MB202" s="63"/>
      <c r="MC202" s="63"/>
      <c r="MD202" s="63"/>
      <c r="ME202" s="63"/>
      <c r="MF202" s="63"/>
      <c r="MG202" s="63"/>
      <c r="MH202" s="63"/>
      <c r="MI202" s="63"/>
      <c r="MJ202" s="63"/>
      <c r="MK202" s="63"/>
      <c r="ML202" s="63"/>
      <c r="MM202" s="63"/>
      <c r="MN202" s="63"/>
      <c r="MO202" s="63"/>
      <c r="MP202" s="63"/>
      <c r="MQ202" s="63"/>
      <c r="MR202" s="63"/>
      <c r="MS202" s="63"/>
      <c r="MT202" s="63"/>
      <c r="MU202" s="63"/>
      <c r="MV202" s="63"/>
      <c r="MW202" s="63"/>
      <c r="MX202" s="63"/>
      <c r="MY202" s="63"/>
      <c r="MZ202" s="63"/>
      <c r="NA202" s="63"/>
      <c r="NB202" s="63"/>
      <c r="NC202" s="63"/>
      <c r="ND202" s="63"/>
      <c r="NE202" s="63"/>
      <c r="NF202" s="63"/>
      <c r="NG202" s="63"/>
      <c r="NH202" s="63"/>
      <c r="NI202" s="63"/>
      <c r="NJ202" s="63"/>
    </row>
    <row r="203" spans="1:374" s="64" customFormat="1" ht="96" customHeight="1">
      <c r="A203" s="156">
        <v>8</v>
      </c>
      <c r="B203" s="60">
        <v>185</v>
      </c>
      <c r="C203" s="65" t="s">
        <v>27</v>
      </c>
      <c r="D203" s="86" t="s">
        <v>680</v>
      </c>
      <c r="E203" s="87" t="s">
        <v>466</v>
      </c>
      <c r="F203" s="65">
        <v>1</v>
      </c>
      <c r="G203" s="65" t="s">
        <v>68</v>
      </c>
      <c r="H203" s="119">
        <f>7483730+7013322.96</f>
        <v>14497052.960000001</v>
      </c>
      <c r="I203" s="154">
        <v>14497052.960000001</v>
      </c>
      <c r="J203" s="61" t="s">
        <v>10</v>
      </c>
      <c r="K203" s="62">
        <v>46053</v>
      </c>
      <c r="L203" s="62">
        <v>46387</v>
      </c>
      <c r="M203" s="68"/>
      <c r="N203" s="68"/>
      <c r="O203" s="61"/>
      <c r="P203" s="61" t="s">
        <v>242</v>
      </c>
      <c r="Q203" s="83" t="s">
        <v>624</v>
      </c>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c r="IF203" s="63"/>
      <c r="IG203" s="63"/>
      <c r="IH203" s="63"/>
      <c r="II203" s="63"/>
      <c r="IJ203" s="63"/>
      <c r="IK203" s="63"/>
      <c r="IL203" s="63"/>
      <c r="IM203" s="63"/>
      <c r="IN203" s="63"/>
      <c r="IO203" s="63"/>
      <c r="IP203" s="63"/>
      <c r="IQ203" s="63"/>
      <c r="IR203" s="63"/>
      <c r="IS203" s="63"/>
      <c r="IT203" s="63"/>
      <c r="IU203" s="63"/>
      <c r="IV203" s="63"/>
      <c r="IW203" s="63"/>
      <c r="IX203" s="63"/>
      <c r="IY203" s="63"/>
      <c r="IZ203" s="63"/>
      <c r="JA203" s="63"/>
      <c r="JB203" s="63"/>
      <c r="JC203" s="63"/>
      <c r="JD203" s="63"/>
      <c r="JE203" s="63"/>
      <c r="JF203" s="63"/>
      <c r="JG203" s="63"/>
      <c r="JH203" s="63"/>
      <c r="JI203" s="63"/>
      <c r="JJ203" s="63"/>
      <c r="JK203" s="63"/>
      <c r="JL203" s="63"/>
      <c r="JM203" s="63"/>
      <c r="JN203" s="63"/>
      <c r="JO203" s="63"/>
      <c r="JP203" s="63"/>
      <c r="JQ203" s="63"/>
      <c r="JR203" s="63"/>
      <c r="JS203" s="63"/>
      <c r="JT203" s="63"/>
      <c r="JU203" s="63"/>
      <c r="JV203" s="63"/>
      <c r="JW203" s="63"/>
      <c r="JX203" s="63"/>
      <c r="JY203" s="63"/>
      <c r="JZ203" s="63"/>
      <c r="KA203" s="63"/>
      <c r="KB203" s="63"/>
      <c r="KC203" s="63"/>
      <c r="KD203" s="63"/>
      <c r="KE203" s="63"/>
      <c r="KF203" s="63"/>
      <c r="KG203" s="63"/>
      <c r="KH203" s="63"/>
      <c r="KI203" s="63"/>
      <c r="KJ203" s="63"/>
      <c r="KK203" s="63"/>
      <c r="KL203" s="63"/>
      <c r="KM203" s="63"/>
      <c r="KN203" s="63"/>
      <c r="KO203" s="63"/>
      <c r="KP203" s="63"/>
      <c r="KQ203" s="63"/>
      <c r="KR203" s="63"/>
      <c r="KS203" s="63"/>
      <c r="KT203" s="63"/>
      <c r="KU203" s="63"/>
      <c r="KV203" s="63"/>
      <c r="KW203" s="63"/>
      <c r="KX203" s="63"/>
      <c r="KY203" s="63"/>
      <c r="KZ203" s="63"/>
      <c r="LA203" s="63"/>
      <c r="LB203" s="63"/>
      <c r="LC203" s="63"/>
      <c r="LD203" s="63"/>
      <c r="LE203" s="63"/>
      <c r="LF203" s="63"/>
      <c r="LG203" s="63"/>
      <c r="LH203" s="63"/>
      <c r="LI203" s="63"/>
      <c r="LJ203" s="63"/>
      <c r="LK203" s="63"/>
      <c r="LL203" s="63"/>
      <c r="LM203" s="63"/>
      <c r="LN203" s="63"/>
      <c r="LO203" s="63"/>
      <c r="LP203" s="63"/>
      <c r="LQ203" s="63"/>
      <c r="LR203" s="63"/>
      <c r="LS203" s="63"/>
      <c r="LT203" s="63"/>
      <c r="LU203" s="63"/>
      <c r="LV203" s="63"/>
      <c r="LW203" s="63"/>
      <c r="LX203" s="63"/>
      <c r="LY203" s="63"/>
      <c r="LZ203" s="63"/>
      <c r="MA203" s="63"/>
      <c r="MB203" s="63"/>
      <c r="MC203" s="63"/>
      <c r="MD203" s="63"/>
      <c r="ME203" s="63"/>
      <c r="MF203" s="63"/>
      <c r="MG203" s="63"/>
      <c r="MH203" s="63"/>
      <c r="MI203" s="63"/>
      <c r="MJ203" s="63"/>
      <c r="MK203" s="63"/>
      <c r="ML203" s="63"/>
      <c r="MM203" s="63"/>
      <c r="MN203" s="63"/>
      <c r="MO203" s="63"/>
      <c r="MP203" s="63"/>
      <c r="MQ203" s="63"/>
      <c r="MR203" s="63"/>
      <c r="MS203" s="63"/>
      <c r="MT203" s="63"/>
      <c r="MU203" s="63"/>
      <c r="MV203" s="63"/>
      <c r="MW203" s="63"/>
      <c r="MX203" s="63"/>
      <c r="MY203" s="63"/>
      <c r="MZ203" s="63"/>
      <c r="NA203" s="63"/>
      <c r="NB203" s="63"/>
      <c r="NC203" s="63"/>
      <c r="ND203" s="63"/>
      <c r="NE203" s="63"/>
      <c r="NF203" s="63"/>
      <c r="NG203" s="63"/>
      <c r="NH203" s="63"/>
      <c r="NI203" s="63"/>
      <c r="NJ203" s="63"/>
    </row>
    <row r="204" spans="1:374" ht="344.25" customHeight="1">
      <c r="A204" s="156">
        <v>1</v>
      </c>
      <c r="B204" s="60">
        <v>186</v>
      </c>
      <c r="C204" s="65" t="s">
        <v>144</v>
      </c>
      <c r="D204" s="151" t="s">
        <v>710</v>
      </c>
      <c r="E204" s="152" t="s">
        <v>555</v>
      </c>
      <c r="F204" s="88">
        <v>800</v>
      </c>
      <c r="G204" s="88" t="s">
        <v>176</v>
      </c>
      <c r="H204" s="188">
        <f>91184-45592</f>
        <v>45592</v>
      </c>
      <c r="I204" s="188">
        <f>91184-45592</f>
        <v>45592</v>
      </c>
      <c r="J204" s="61" t="s">
        <v>10</v>
      </c>
      <c r="K204" s="62">
        <v>46081</v>
      </c>
      <c r="L204" s="62">
        <v>46295</v>
      </c>
      <c r="M204" s="61"/>
      <c r="N204" s="61"/>
      <c r="O204" s="61"/>
      <c r="P204" s="61" t="s">
        <v>623</v>
      </c>
      <c r="Q204" s="142" t="s">
        <v>624</v>
      </c>
    </row>
    <row r="205" spans="1:374" ht="141" customHeight="1">
      <c r="A205" s="156">
        <v>1</v>
      </c>
      <c r="B205" s="60">
        <v>187</v>
      </c>
      <c r="C205" s="65" t="s">
        <v>580</v>
      </c>
      <c r="D205" s="87" t="s">
        <v>511</v>
      </c>
      <c r="E205" s="86" t="s">
        <v>210</v>
      </c>
      <c r="F205" s="61">
        <v>1</v>
      </c>
      <c r="G205" s="61" t="s">
        <v>178</v>
      </c>
      <c r="H205" s="84">
        <v>300000</v>
      </c>
      <c r="I205" s="84">
        <v>300000</v>
      </c>
      <c r="J205" s="61" t="s">
        <v>15</v>
      </c>
      <c r="K205" s="62">
        <v>46112</v>
      </c>
      <c r="L205" s="62">
        <v>46265</v>
      </c>
      <c r="M205" s="61"/>
      <c r="N205" s="61"/>
      <c r="O205" s="61"/>
      <c r="P205" s="61" t="s">
        <v>623</v>
      </c>
      <c r="Q205" s="83" t="s">
        <v>624</v>
      </c>
    </row>
    <row r="206" spans="1:374" s="59" customFormat="1" ht="27.6" customHeight="1">
      <c r="A206" s="162" t="s">
        <v>650</v>
      </c>
      <c r="B206" s="60" t="s">
        <v>776</v>
      </c>
      <c r="C206" s="65" t="s">
        <v>580</v>
      </c>
      <c r="D206" s="120" t="s">
        <v>484</v>
      </c>
      <c r="E206" s="86"/>
      <c r="F206" s="65"/>
      <c r="G206" s="65"/>
      <c r="H206" s="84"/>
      <c r="I206" s="85"/>
      <c r="J206" s="61"/>
      <c r="K206" s="62"/>
      <c r="L206" s="62"/>
      <c r="M206" s="61"/>
      <c r="N206" s="61"/>
      <c r="O206" s="61"/>
      <c r="P206" s="61"/>
      <c r="Q206" s="83"/>
    </row>
    <row r="207" spans="1:374" s="121" customFormat="1" ht="32.4" customHeight="1">
      <c r="A207" s="162" t="s">
        <v>651</v>
      </c>
      <c r="B207" s="60" t="s">
        <v>777</v>
      </c>
      <c r="C207" s="65" t="s">
        <v>580</v>
      </c>
      <c r="D207" s="120" t="s">
        <v>485</v>
      </c>
      <c r="E207" s="86"/>
      <c r="F207" s="65"/>
      <c r="G207" s="65"/>
      <c r="H207" s="84"/>
      <c r="I207" s="85"/>
      <c r="J207" s="61"/>
      <c r="K207" s="62"/>
      <c r="L207" s="62"/>
      <c r="M207" s="61"/>
      <c r="N207" s="61"/>
      <c r="O207" s="61"/>
      <c r="P207" s="61"/>
      <c r="Q207" s="83"/>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c r="HV207" s="59"/>
      <c r="HW207" s="59"/>
      <c r="HX207" s="59"/>
      <c r="HY207" s="59"/>
      <c r="HZ207" s="59"/>
      <c r="IA207" s="59"/>
      <c r="IB207" s="59"/>
      <c r="IC207" s="59"/>
      <c r="ID207" s="59"/>
      <c r="IE207" s="59"/>
      <c r="IF207" s="59"/>
      <c r="IG207" s="59"/>
      <c r="IH207" s="59"/>
      <c r="II207" s="59"/>
      <c r="IJ207" s="59"/>
      <c r="IK207" s="59"/>
      <c r="IL207" s="59"/>
      <c r="IM207" s="59"/>
      <c r="IN207" s="59"/>
      <c r="IO207" s="59"/>
      <c r="IP207" s="59"/>
      <c r="IQ207" s="59"/>
      <c r="IR207" s="59"/>
      <c r="IS207" s="59"/>
      <c r="IT207" s="59"/>
      <c r="IU207" s="59"/>
      <c r="IV207" s="59"/>
      <c r="IW207" s="59"/>
      <c r="IX207" s="59"/>
      <c r="IY207" s="59"/>
      <c r="IZ207" s="59"/>
      <c r="JA207" s="59"/>
      <c r="JB207" s="59"/>
      <c r="JC207" s="59"/>
      <c r="JD207" s="59"/>
      <c r="JE207" s="59"/>
      <c r="JF207" s="59"/>
      <c r="JG207" s="59"/>
      <c r="JH207" s="59"/>
      <c r="JI207" s="59"/>
      <c r="JJ207" s="59"/>
      <c r="JK207" s="59"/>
      <c r="JL207" s="59"/>
      <c r="JM207" s="59"/>
      <c r="JN207" s="59"/>
      <c r="JO207" s="59"/>
      <c r="JP207" s="59"/>
      <c r="JQ207" s="59"/>
      <c r="JR207" s="59"/>
      <c r="JS207" s="59"/>
      <c r="JT207" s="59"/>
      <c r="JU207" s="59"/>
      <c r="JV207" s="59"/>
      <c r="JW207" s="59"/>
      <c r="JX207" s="59"/>
      <c r="JY207" s="59"/>
      <c r="JZ207" s="59"/>
      <c r="KA207" s="59"/>
      <c r="KB207" s="59"/>
      <c r="KC207" s="59"/>
      <c r="KD207" s="59"/>
      <c r="KE207" s="59"/>
      <c r="KF207" s="59"/>
      <c r="KG207" s="59"/>
      <c r="KH207" s="59"/>
      <c r="KI207" s="59"/>
      <c r="KJ207" s="59"/>
      <c r="KK207" s="59"/>
      <c r="KL207" s="59"/>
      <c r="KM207" s="59"/>
      <c r="KN207" s="59"/>
      <c r="KO207" s="59"/>
      <c r="KP207" s="59"/>
      <c r="KQ207" s="59"/>
      <c r="KR207" s="59"/>
      <c r="KS207" s="59"/>
      <c r="KT207" s="59"/>
      <c r="KU207" s="59"/>
      <c r="KV207" s="59"/>
      <c r="KW207" s="59"/>
      <c r="KX207" s="59"/>
      <c r="KY207" s="59"/>
      <c r="KZ207" s="59"/>
      <c r="LA207" s="59"/>
      <c r="LB207" s="59"/>
      <c r="LC207" s="59"/>
      <c r="LD207" s="59"/>
      <c r="LE207" s="59"/>
      <c r="LF207" s="59"/>
      <c r="LG207" s="59"/>
      <c r="LH207" s="59"/>
      <c r="LI207" s="59"/>
      <c r="LJ207" s="59"/>
      <c r="LK207" s="59"/>
      <c r="LL207" s="59"/>
      <c r="LM207" s="59"/>
      <c r="LN207" s="59"/>
      <c r="LO207" s="59"/>
      <c r="LP207" s="59"/>
      <c r="LQ207" s="59"/>
      <c r="LR207" s="59"/>
      <c r="LS207" s="59"/>
      <c r="LT207" s="59"/>
      <c r="LU207" s="59"/>
      <c r="LV207" s="59"/>
      <c r="LW207" s="59"/>
      <c r="LX207" s="59"/>
      <c r="LY207" s="59"/>
      <c r="LZ207" s="59"/>
      <c r="MA207" s="59"/>
      <c r="MB207" s="59"/>
      <c r="MC207" s="59"/>
      <c r="MD207" s="59"/>
      <c r="ME207" s="59"/>
      <c r="MF207" s="59"/>
      <c r="MG207" s="59"/>
      <c r="MH207" s="59"/>
      <c r="MI207" s="59"/>
      <c r="MJ207" s="59"/>
      <c r="MK207" s="59"/>
      <c r="ML207" s="59"/>
      <c r="MM207" s="59"/>
      <c r="MN207" s="59"/>
      <c r="MO207" s="59"/>
      <c r="MP207" s="59"/>
      <c r="MQ207" s="59"/>
      <c r="MR207" s="59"/>
      <c r="MS207" s="59"/>
      <c r="MT207" s="59"/>
      <c r="MU207" s="59"/>
      <c r="MV207" s="59"/>
      <c r="MW207" s="59"/>
      <c r="MX207" s="59"/>
      <c r="MY207" s="59"/>
      <c r="MZ207" s="59"/>
      <c r="NA207" s="59"/>
      <c r="NB207" s="59"/>
      <c r="NC207" s="59"/>
      <c r="ND207" s="59"/>
      <c r="NE207" s="59"/>
      <c r="NF207" s="59"/>
      <c r="NG207" s="59"/>
      <c r="NH207" s="59"/>
      <c r="NI207" s="59"/>
      <c r="NJ207" s="59"/>
    </row>
    <row r="208" spans="1:374" s="121" customFormat="1" ht="32.4" customHeight="1">
      <c r="A208" s="162" t="s">
        <v>652</v>
      </c>
      <c r="B208" s="60" t="s">
        <v>778</v>
      </c>
      <c r="C208" s="65" t="s">
        <v>580</v>
      </c>
      <c r="D208" s="120" t="s">
        <v>486</v>
      </c>
      <c r="E208" s="86"/>
      <c r="F208" s="65"/>
      <c r="G208" s="65"/>
      <c r="H208" s="84"/>
      <c r="I208" s="85"/>
      <c r="J208" s="61"/>
      <c r="K208" s="62"/>
      <c r="L208" s="62"/>
      <c r="M208" s="61"/>
      <c r="N208" s="61"/>
      <c r="O208" s="61"/>
      <c r="P208" s="61"/>
      <c r="Q208" s="83"/>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59"/>
      <c r="HY208" s="59"/>
      <c r="HZ208" s="59"/>
      <c r="IA208" s="59"/>
      <c r="IB208" s="59"/>
      <c r="IC208" s="59"/>
      <c r="ID208" s="59"/>
      <c r="IE208" s="59"/>
      <c r="IF208" s="59"/>
      <c r="IG208" s="59"/>
      <c r="IH208" s="59"/>
      <c r="II208" s="59"/>
      <c r="IJ208" s="59"/>
      <c r="IK208" s="59"/>
      <c r="IL208" s="59"/>
      <c r="IM208" s="59"/>
      <c r="IN208" s="59"/>
      <c r="IO208" s="59"/>
      <c r="IP208" s="59"/>
      <c r="IQ208" s="59"/>
      <c r="IR208" s="59"/>
      <c r="IS208" s="59"/>
      <c r="IT208" s="59"/>
      <c r="IU208" s="59"/>
      <c r="IV208" s="59"/>
      <c r="IW208" s="59"/>
      <c r="IX208" s="59"/>
      <c r="IY208" s="59"/>
      <c r="IZ208" s="59"/>
      <c r="JA208" s="59"/>
      <c r="JB208" s="59"/>
      <c r="JC208" s="59"/>
      <c r="JD208" s="59"/>
      <c r="JE208" s="59"/>
      <c r="JF208" s="59"/>
      <c r="JG208" s="59"/>
      <c r="JH208" s="59"/>
      <c r="JI208" s="59"/>
      <c r="JJ208" s="59"/>
      <c r="JK208" s="59"/>
      <c r="JL208" s="59"/>
      <c r="JM208" s="59"/>
      <c r="JN208" s="59"/>
      <c r="JO208" s="59"/>
      <c r="JP208" s="59"/>
      <c r="JQ208" s="59"/>
      <c r="JR208" s="59"/>
      <c r="JS208" s="59"/>
      <c r="JT208" s="59"/>
      <c r="JU208" s="59"/>
      <c r="JV208" s="59"/>
      <c r="JW208" s="59"/>
      <c r="JX208" s="59"/>
      <c r="JY208" s="59"/>
      <c r="JZ208" s="59"/>
      <c r="KA208" s="59"/>
      <c r="KB208" s="59"/>
      <c r="KC208" s="59"/>
      <c r="KD208" s="59"/>
      <c r="KE208" s="59"/>
      <c r="KF208" s="59"/>
      <c r="KG208" s="59"/>
      <c r="KH208" s="59"/>
      <c r="KI208" s="59"/>
      <c r="KJ208" s="59"/>
      <c r="KK208" s="59"/>
      <c r="KL208" s="59"/>
      <c r="KM208" s="59"/>
      <c r="KN208" s="59"/>
      <c r="KO208" s="59"/>
      <c r="KP208" s="59"/>
      <c r="KQ208" s="59"/>
      <c r="KR208" s="59"/>
      <c r="KS208" s="59"/>
      <c r="KT208" s="59"/>
      <c r="KU208" s="59"/>
      <c r="KV208" s="59"/>
      <c r="KW208" s="59"/>
      <c r="KX208" s="59"/>
      <c r="KY208" s="59"/>
      <c r="KZ208" s="59"/>
      <c r="LA208" s="59"/>
      <c r="LB208" s="59"/>
      <c r="LC208" s="59"/>
      <c r="LD208" s="59"/>
      <c r="LE208" s="59"/>
      <c r="LF208" s="59"/>
      <c r="LG208" s="59"/>
      <c r="LH208" s="59"/>
      <c r="LI208" s="59"/>
      <c r="LJ208" s="59"/>
      <c r="LK208" s="59"/>
      <c r="LL208" s="59"/>
      <c r="LM208" s="59"/>
      <c r="LN208" s="59"/>
      <c r="LO208" s="59"/>
      <c r="LP208" s="59"/>
      <c r="LQ208" s="59"/>
      <c r="LR208" s="59"/>
      <c r="LS208" s="59"/>
      <c r="LT208" s="59"/>
      <c r="LU208" s="59"/>
      <c r="LV208" s="59"/>
      <c r="LW208" s="59"/>
      <c r="LX208" s="59"/>
      <c r="LY208" s="59"/>
      <c r="LZ208" s="59"/>
      <c r="MA208" s="59"/>
      <c r="MB208" s="59"/>
      <c r="MC208" s="59"/>
      <c r="MD208" s="59"/>
      <c r="ME208" s="59"/>
      <c r="MF208" s="59"/>
      <c r="MG208" s="59"/>
      <c r="MH208" s="59"/>
      <c r="MI208" s="59"/>
      <c r="MJ208" s="59"/>
      <c r="MK208" s="59"/>
      <c r="ML208" s="59"/>
      <c r="MM208" s="59"/>
      <c r="MN208" s="59"/>
      <c r="MO208" s="59"/>
      <c r="MP208" s="59"/>
      <c r="MQ208" s="59"/>
      <c r="MR208" s="59"/>
      <c r="MS208" s="59"/>
      <c r="MT208" s="59"/>
      <c r="MU208" s="59"/>
      <c r="MV208" s="59"/>
      <c r="MW208" s="59"/>
      <c r="MX208" s="59"/>
      <c r="MY208" s="59"/>
      <c r="MZ208" s="59"/>
      <c r="NA208" s="59"/>
      <c r="NB208" s="59"/>
      <c r="NC208" s="59"/>
      <c r="ND208" s="59"/>
      <c r="NE208" s="59"/>
      <c r="NF208" s="59"/>
      <c r="NG208" s="59"/>
      <c r="NH208" s="59"/>
      <c r="NI208" s="59"/>
      <c r="NJ208" s="59"/>
    </row>
    <row r="209" spans="1:374" s="121" customFormat="1" ht="32.4" customHeight="1">
      <c r="A209" s="162" t="s">
        <v>653</v>
      </c>
      <c r="B209" s="60" t="s">
        <v>779</v>
      </c>
      <c r="C209" s="65" t="s">
        <v>580</v>
      </c>
      <c r="D209" s="120" t="s">
        <v>487</v>
      </c>
      <c r="E209" s="86"/>
      <c r="F209" s="65"/>
      <c r="G209" s="65"/>
      <c r="H209" s="84"/>
      <c r="I209" s="85"/>
      <c r="J209" s="61"/>
      <c r="K209" s="62"/>
      <c r="L209" s="62"/>
      <c r="M209" s="61"/>
      <c r="N209" s="61"/>
      <c r="O209" s="61"/>
      <c r="P209" s="61"/>
      <c r="Q209" s="83"/>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59"/>
      <c r="HY209" s="59"/>
      <c r="HZ209" s="59"/>
      <c r="IA209" s="59"/>
      <c r="IB209" s="59"/>
      <c r="IC209" s="59"/>
      <c r="ID209" s="59"/>
      <c r="IE209" s="59"/>
      <c r="IF209" s="59"/>
      <c r="IG209" s="59"/>
      <c r="IH209" s="59"/>
      <c r="II209" s="59"/>
      <c r="IJ209" s="59"/>
      <c r="IK209" s="59"/>
      <c r="IL209" s="59"/>
      <c r="IM209" s="59"/>
      <c r="IN209" s="59"/>
      <c r="IO209" s="59"/>
      <c r="IP209" s="59"/>
      <c r="IQ209" s="59"/>
      <c r="IR209" s="59"/>
      <c r="IS209" s="59"/>
      <c r="IT209" s="59"/>
      <c r="IU209" s="59"/>
      <c r="IV209" s="59"/>
      <c r="IW209" s="59"/>
      <c r="IX209" s="59"/>
      <c r="IY209" s="59"/>
      <c r="IZ209" s="59"/>
      <c r="JA209" s="59"/>
      <c r="JB209" s="59"/>
      <c r="JC209" s="59"/>
      <c r="JD209" s="59"/>
      <c r="JE209" s="59"/>
      <c r="JF209" s="59"/>
      <c r="JG209" s="59"/>
      <c r="JH209" s="59"/>
      <c r="JI209" s="59"/>
      <c r="JJ209" s="59"/>
      <c r="JK209" s="59"/>
      <c r="JL209" s="59"/>
      <c r="JM209" s="59"/>
      <c r="JN209" s="59"/>
      <c r="JO209" s="59"/>
      <c r="JP209" s="59"/>
      <c r="JQ209" s="59"/>
      <c r="JR209" s="59"/>
      <c r="JS209" s="59"/>
      <c r="JT209" s="59"/>
      <c r="JU209" s="59"/>
      <c r="JV209" s="59"/>
      <c r="JW209" s="59"/>
      <c r="JX209" s="59"/>
      <c r="JY209" s="59"/>
      <c r="JZ209" s="59"/>
      <c r="KA209" s="59"/>
      <c r="KB209" s="59"/>
      <c r="KC209" s="59"/>
      <c r="KD209" s="59"/>
      <c r="KE209" s="59"/>
      <c r="KF209" s="59"/>
      <c r="KG209" s="59"/>
      <c r="KH209" s="59"/>
      <c r="KI209" s="59"/>
      <c r="KJ209" s="59"/>
      <c r="KK209" s="59"/>
      <c r="KL209" s="59"/>
      <c r="KM209" s="59"/>
      <c r="KN209" s="59"/>
      <c r="KO209" s="59"/>
      <c r="KP209" s="59"/>
      <c r="KQ209" s="59"/>
      <c r="KR209" s="59"/>
      <c r="KS209" s="59"/>
      <c r="KT209" s="59"/>
      <c r="KU209" s="59"/>
      <c r="KV209" s="59"/>
      <c r="KW209" s="59"/>
      <c r="KX209" s="59"/>
      <c r="KY209" s="59"/>
      <c r="KZ209" s="59"/>
      <c r="LA209" s="59"/>
      <c r="LB209" s="59"/>
      <c r="LC209" s="59"/>
      <c r="LD209" s="59"/>
      <c r="LE209" s="59"/>
      <c r="LF209" s="59"/>
      <c r="LG209" s="59"/>
      <c r="LH209" s="59"/>
      <c r="LI209" s="59"/>
      <c r="LJ209" s="59"/>
      <c r="LK209" s="59"/>
      <c r="LL209" s="59"/>
      <c r="LM209" s="59"/>
      <c r="LN209" s="59"/>
      <c r="LO209" s="59"/>
      <c r="LP209" s="59"/>
      <c r="LQ209" s="59"/>
      <c r="LR209" s="59"/>
      <c r="LS209" s="59"/>
      <c r="LT209" s="59"/>
      <c r="LU209" s="59"/>
      <c r="LV209" s="59"/>
      <c r="LW209" s="59"/>
      <c r="LX209" s="59"/>
      <c r="LY209" s="59"/>
      <c r="LZ209" s="59"/>
      <c r="MA209" s="59"/>
      <c r="MB209" s="59"/>
      <c r="MC209" s="59"/>
      <c r="MD209" s="59"/>
      <c r="ME209" s="59"/>
      <c r="MF209" s="59"/>
      <c r="MG209" s="59"/>
      <c r="MH209" s="59"/>
      <c r="MI209" s="59"/>
      <c r="MJ209" s="59"/>
      <c r="MK209" s="59"/>
      <c r="ML209" s="59"/>
      <c r="MM209" s="59"/>
      <c r="MN209" s="59"/>
      <c r="MO209" s="59"/>
      <c r="MP209" s="59"/>
      <c r="MQ209" s="59"/>
      <c r="MR209" s="59"/>
      <c r="MS209" s="59"/>
      <c r="MT209" s="59"/>
      <c r="MU209" s="59"/>
      <c r="MV209" s="59"/>
      <c r="MW209" s="59"/>
      <c r="MX209" s="59"/>
      <c r="MY209" s="59"/>
      <c r="MZ209" s="59"/>
      <c r="NA209" s="59"/>
      <c r="NB209" s="59"/>
      <c r="NC209" s="59"/>
      <c r="ND209" s="59"/>
      <c r="NE209" s="59"/>
      <c r="NF209" s="59"/>
      <c r="NG209" s="59"/>
      <c r="NH209" s="59"/>
      <c r="NI209" s="59"/>
      <c r="NJ209" s="59"/>
    </row>
    <row r="210" spans="1:374" s="121" customFormat="1" ht="32.4" customHeight="1">
      <c r="A210" s="162" t="s">
        <v>654</v>
      </c>
      <c r="B210" s="60" t="s">
        <v>780</v>
      </c>
      <c r="C210" s="65" t="s">
        <v>580</v>
      </c>
      <c r="D210" s="120" t="s">
        <v>488</v>
      </c>
      <c r="E210" s="86"/>
      <c r="F210" s="65"/>
      <c r="G210" s="65"/>
      <c r="H210" s="84"/>
      <c r="I210" s="85"/>
      <c r="J210" s="61"/>
      <c r="K210" s="62"/>
      <c r="L210" s="62"/>
      <c r="M210" s="61"/>
      <c r="N210" s="61"/>
      <c r="O210" s="61"/>
      <c r="P210" s="61"/>
      <c r="Q210" s="83"/>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c r="IL210" s="59"/>
      <c r="IM210" s="59"/>
      <c r="IN210" s="59"/>
      <c r="IO210" s="59"/>
      <c r="IP210" s="59"/>
      <c r="IQ210" s="59"/>
      <c r="IR210" s="59"/>
      <c r="IS210" s="59"/>
      <c r="IT210" s="59"/>
      <c r="IU210" s="59"/>
      <c r="IV210" s="59"/>
      <c r="IW210" s="59"/>
      <c r="IX210" s="59"/>
      <c r="IY210" s="59"/>
      <c r="IZ210" s="59"/>
      <c r="JA210" s="59"/>
      <c r="JB210" s="59"/>
      <c r="JC210" s="59"/>
      <c r="JD210" s="59"/>
      <c r="JE210" s="59"/>
      <c r="JF210" s="59"/>
      <c r="JG210" s="59"/>
      <c r="JH210" s="59"/>
      <c r="JI210" s="59"/>
      <c r="JJ210" s="59"/>
      <c r="JK210" s="59"/>
      <c r="JL210" s="59"/>
      <c r="JM210" s="59"/>
      <c r="JN210" s="59"/>
      <c r="JO210" s="59"/>
      <c r="JP210" s="59"/>
      <c r="JQ210" s="59"/>
      <c r="JR210" s="59"/>
      <c r="JS210" s="59"/>
      <c r="JT210" s="59"/>
      <c r="JU210" s="59"/>
      <c r="JV210" s="59"/>
      <c r="JW210" s="59"/>
      <c r="JX210" s="59"/>
      <c r="JY210" s="59"/>
      <c r="JZ210" s="59"/>
      <c r="KA210" s="59"/>
      <c r="KB210" s="59"/>
      <c r="KC210" s="59"/>
      <c r="KD210" s="59"/>
      <c r="KE210" s="59"/>
      <c r="KF210" s="59"/>
      <c r="KG210" s="59"/>
      <c r="KH210" s="59"/>
      <c r="KI210" s="59"/>
      <c r="KJ210" s="59"/>
      <c r="KK210" s="59"/>
      <c r="KL210" s="59"/>
      <c r="KM210" s="59"/>
      <c r="KN210" s="59"/>
      <c r="KO210" s="59"/>
      <c r="KP210" s="59"/>
      <c r="KQ210" s="59"/>
      <c r="KR210" s="59"/>
      <c r="KS210" s="59"/>
      <c r="KT210" s="59"/>
      <c r="KU210" s="59"/>
      <c r="KV210" s="59"/>
      <c r="KW210" s="59"/>
      <c r="KX210" s="59"/>
      <c r="KY210" s="59"/>
      <c r="KZ210" s="59"/>
      <c r="LA210" s="59"/>
      <c r="LB210" s="59"/>
      <c r="LC210" s="59"/>
      <c r="LD210" s="59"/>
      <c r="LE210" s="59"/>
      <c r="LF210" s="59"/>
      <c r="LG210" s="59"/>
      <c r="LH210" s="59"/>
      <c r="LI210" s="59"/>
      <c r="LJ210" s="59"/>
      <c r="LK210" s="59"/>
      <c r="LL210" s="59"/>
      <c r="LM210" s="59"/>
      <c r="LN210" s="59"/>
      <c r="LO210" s="59"/>
      <c r="LP210" s="59"/>
      <c r="LQ210" s="59"/>
      <c r="LR210" s="59"/>
      <c r="LS210" s="59"/>
      <c r="LT210" s="59"/>
      <c r="LU210" s="59"/>
      <c r="LV210" s="59"/>
      <c r="LW210" s="59"/>
      <c r="LX210" s="59"/>
      <c r="LY210" s="59"/>
      <c r="LZ210" s="59"/>
      <c r="MA210" s="59"/>
      <c r="MB210" s="59"/>
      <c r="MC210" s="59"/>
      <c r="MD210" s="59"/>
      <c r="ME210" s="59"/>
      <c r="MF210" s="59"/>
      <c r="MG210" s="59"/>
      <c r="MH210" s="59"/>
      <c r="MI210" s="59"/>
      <c r="MJ210" s="59"/>
      <c r="MK210" s="59"/>
      <c r="ML210" s="59"/>
      <c r="MM210" s="59"/>
      <c r="MN210" s="59"/>
      <c r="MO210" s="59"/>
      <c r="MP210" s="59"/>
      <c r="MQ210" s="59"/>
      <c r="MR210" s="59"/>
      <c r="MS210" s="59"/>
      <c r="MT210" s="59"/>
      <c r="MU210" s="59"/>
      <c r="MV210" s="59"/>
      <c r="MW210" s="59"/>
      <c r="MX210" s="59"/>
      <c r="MY210" s="59"/>
      <c r="MZ210" s="59"/>
      <c r="NA210" s="59"/>
      <c r="NB210" s="59"/>
      <c r="NC210" s="59"/>
      <c r="ND210" s="59"/>
      <c r="NE210" s="59"/>
      <c r="NF210" s="59"/>
      <c r="NG210" s="59"/>
      <c r="NH210" s="59"/>
      <c r="NI210" s="59"/>
      <c r="NJ210" s="59"/>
    </row>
    <row r="211" spans="1:374" s="121" customFormat="1" ht="32.4" customHeight="1">
      <c r="A211" s="162" t="s">
        <v>655</v>
      </c>
      <c r="B211" s="60" t="s">
        <v>781</v>
      </c>
      <c r="C211" s="65" t="s">
        <v>580</v>
      </c>
      <c r="D211" s="120" t="s">
        <v>489</v>
      </c>
      <c r="E211" s="86"/>
      <c r="F211" s="65"/>
      <c r="G211" s="65"/>
      <c r="H211" s="84"/>
      <c r="I211" s="85"/>
      <c r="J211" s="61"/>
      <c r="K211" s="62"/>
      <c r="L211" s="62"/>
      <c r="M211" s="61"/>
      <c r="N211" s="61"/>
      <c r="O211" s="61"/>
      <c r="P211" s="61"/>
      <c r="Q211" s="83"/>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c r="IL211" s="59"/>
      <c r="IM211" s="59"/>
      <c r="IN211" s="59"/>
      <c r="IO211" s="59"/>
      <c r="IP211" s="59"/>
      <c r="IQ211" s="59"/>
      <c r="IR211" s="59"/>
      <c r="IS211" s="59"/>
      <c r="IT211" s="59"/>
      <c r="IU211" s="59"/>
      <c r="IV211" s="59"/>
      <c r="IW211" s="59"/>
      <c r="IX211" s="59"/>
      <c r="IY211" s="59"/>
      <c r="IZ211" s="59"/>
      <c r="JA211" s="59"/>
      <c r="JB211" s="59"/>
      <c r="JC211" s="59"/>
      <c r="JD211" s="59"/>
      <c r="JE211" s="59"/>
      <c r="JF211" s="59"/>
      <c r="JG211" s="59"/>
      <c r="JH211" s="59"/>
      <c r="JI211" s="59"/>
      <c r="JJ211" s="59"/>
      <c r="JK211" s="59"/>
      <c r="JL211" s="59"/>
      <c r="JM211" s="59"/>
      <c r="JN211" s="59"/>
      <c r="JO211" s="59"/>
      <c r="JP211" s="59"/>
      <c r="JQ211" s="59"/>
      <c r="JR211" s="59"/>
      <c r="JS211" s="59"/>
      <c r="JT211" s="59"/>
      <c r="JU211" s="59"/>
      <c r="JV211" s="59"/>
      <c r="JW211" s="59"/>
      <c r="JX211" s="59"/>
      <c r="JY211" s="59"/>
      <c r="JZ211" s="59"/>
      <c r="KA211" s="59"/>
      <c r="KB211" s="59"/>
      <c r="KC211" s="59"/>
      <c r="KD211" s="59"/>
      <c r="KE211" s="59"/>
      <c r="KF211" s="59"/>
      <c r="KG211" s="59"/>
      <c r="KH211" s="59"/>
      <c r="KI211" s="59"/>
      <c r="KJ211" s="59"/>
      <c r="KK211" s="59"/>
      <c r="KL211" s="59"/>
      <c r="KM211" s="59"/>
      <c r="KN211" s="59"/>
      <c r="KO211" s="59"/>
      <c r="KP211" s="59"/>
      <c r="KQ211" s="59"/>
      <c r="KR211" s="59"/>
      <c r="KS211" s="59"/>
      <c r="KT211" s="59"/>
      <c r="KU211" s="59"/>
      <c r="KV211" s="59"/>
      <c r="KW211" s="59"/>
      <c r="KX211" s="59"/>
      <c r="KY211" s="59"/>
      <c r="KZ211" s="59"/>
      <c r="LA211" s="59"/>
      <c r="LB211" s="59"/>
      <c r="LC211" s="59"/>
      <c r="LD211" s="59"/>
      <c r="LE211" s="59"/>
      <c r="LF211" s="59"/>
      <c r="LG211" s="59"/>
      <c r="LH211" s="59"/>
      <c r="LI211" s="59"/>
      <c r="LJ211" s="59"/>
      <c r="LK211" s="59"/>
      <c r="LL211" s="59"/>
      <c r="LM211" s="59"/>
      <c r="LN211" s="59"/>
      <c r="LO211" s="59"/>
      <c r="LP211" s="59"/>
      <c r="LQ211" s="59"/>
      <c r="LR211" s="59"/>
      <c r="LS211" s="59"/>
      <c r="LT211" s="59"/>
      <c r="LU211" s="59"/>
      <c r="LV211" s="59"/>
      <c r="LW211" s="59"/>
      <c r="LX211" s="59"/>
      <c r="LY211" s="59"/>
      <c r="LZ211" s="59"/>
      <c r="MA211" s="59"/>
      <c r="MB211" s="59"/>
      <c r="MC211" s="59"/>
      <c r="MD211" s="59"/>
      <c r="ME211" s="59"/>
      <c r="MF211" s="59"/>
      <c r="MG211" s="59"/>
      <c r="MH211" s="59"/>
      <c r="MI211" s="59"/>
      <c r="MJ211" s="59"/>
      <c r="MK211" s="59"/>
      <c r="ML211" s="59"/>
      <c r="MM211" s="59"/>
      <c r="MN211" s="59"/>
      <c r="MO211" s="59"/>
      <c r="MP211" s="59"/>
      <c r="MQ211" s="59"/>
      <c r="MR211" s="59"/>
      <c r="MS211" s="59"/>
      <c r="MT211" s="59"/>
      <c r="MU211" s="59"/>
      <c r="MV211" s="59"/>
      <c r="MW211" s="59"/>
      <c r="MX211" s="59"/>
      <c r="MY211" s="59"/>
      <c r="MZ211" s="59"/>
      <c r="NA211" s="59"/>
      <c r="NB211" s="59"/>
      <c r="NC211" s="59"/>
      <c r="ND211" s="59"/>
      <c r="NE211" s="59"/>
      <c r="NF211" s="59"/>
      <c r="NG211" s="59"/>
      <c r="NH211" s="59"/>
      <c r="NI211" s="59"/>
      <c r="NJ211" s="59"/>
    </row>
    <row r="212" spans="1:374" s="121" customFormat="1" ht="32.4" customHeight="1">
      <c r="A212" s="162" t="s">
        <v>656</v>
      </c>
      <c r="B212" s="60" t="s">
        <v>782</v>
      </c>
      <c r="C212" s="65" t="s">
        <v>580</v>
      </c>
      <c r="D212" s="120" t="s">
        <v>490</v>
      </c>
      <c r="E212" s="86"/>
      <c r="F212" s="65"/>
      <c r="G212" s="65"/>
      <c r="H212" s="84"/>
      <c r="I212" s="85"/>
      <c r="J212" s="61"/>
      <c r="K212" s="62"/>
      <c r="L212" s="62"/>
      <c r="M212" s="61"/>
      <c r="N212" s="61"/>
      <c r="O212" s="61"/>
      <c r="P212" s="61"/>
      <c r="Q212" s="83"/>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c r="IL212" s="59"/>
      <c r="IM212" s="59"/>
      <c r="IN212" s="59"/>
      <c r="IO212" s="59"/>
      <c r="IP212" s="59"/>
      <c r="IQ212" s="59"/>
      <c r="IR212" s="59"/>
      <c r="IS212" s="59"/>
      <c r="IT212" s="59"/>
      <c r="IU212" s="59"/>
      <c r="IV212" s="59"/>
      <c r="IW212" s="59"/>
      <c r="IX212" s="59"/>
      <c r="IY212" s="59"/>
      <c r="IZ212" s="59"/>
      <c r="JA212" s="59"/>
      <c r="JB212" s="59"/>
      <c r="JC212" s="59"/>
      <c r="JD212" s="59"/>
      <c r="JE212" s="59"/>
      <c r="JF212" s="59"/>
      <c r="JG212" s="59"/>
      <c r="JH212" s="59"/>
      <c r="JI212" s="59"/>
      <c r="JJ212" s="59"/>
      <c r="JK212" s="59"/>
      <c r="JL212" s="59"/>
      <c r="JM212" s="59"/>
      <c r="JN212" s="59"/>
      <c r="JO212" s="59"/>
      <c r="JP212" s="59"/>
      <c r="JQ212" s="59"/>
      <c r="JR212" s="59"/>
      <c r="JS212" s="59"/>
      <c r="JT212" s="59"/>
      <c r="JU212" s="59"/>
      <c r="JV212" s="59"/>
      <c r="JW212" s="59"/>
      <c r="JX212" s="59"/>
      <c r="JY212" s="59"/>
      <c r="JZ212" s="59"/>
      <c r="KA212" s="59"/>
      <c r="KB212" s="59"/>
      <c r="KC212" s="59"/>
      <c r="KD212" s="59"/>
      <c r="KE212" s="59"/>
      <c r="KF212" s="59"/>
      <c r="KG212" s="59"/>
      <c r="KH212" s="59"/>
      <c r="KI212" s="59"/>
      <c r="KJ212" s="59"/>
      <c r="KK212" s="59"/>
      <c r="KL212" s="59"/>
      <c r="KM212" s="59"/>
      <c r="KN212" s="59"/>
      <c r="KO212" s="59"/>
      <c r="KP212" s="59"/>
      <c r="KQ212" s="59"/>
      <c r="KR212" s="59"/>
      <c r="KS212" s="59"/>
      <c r="KT212" s="59"/>
      <c r="KU212" s="59"/>
      <c r="KV212" s="59"/>
      <c r="KW212" s="59"/>
      <c r="KX212" s="59"/>
      <c r="KY212" s="59"/>
      <c r="KZ212" s="59"/>
      <c r="LA212" s="59"/>
      <c r="LB212" s="59"/>
      <c r="LC212" s="59"/>
      <c r="LD212" s="59"/>
      <c r="LE212" s="59"/>
      <c r="LF212" s="59"/>
      <c r="LG212" s="59"/>
      <c r="LH212" s="59"/>
      <c r="LI212" s="59"/>
      <c r="LJ212" s="59"/>
      <c r="LK212" s="59"/>
      <c r="LL212" s="59"/>
      <c r="LM212" s="59"/>
      <c r="LN212" s="59"/>
      <c r="LO212" s="59"/>
      <c r="LP212" s="59"/>
      <c r="LQ212" s="59"/>
      <c r="LR212" s="59"/>
      <c r="LS212" s="59"/>
      <c r="LT212" s="59"/>
      <c r="LU212" s="59"/>
      <c r="LV212" s="59"/>
      <c r="LW212" s="59"/>
      <c r="LX212" s="59"/>
      <c r="LY212" s="59"/>
      <c r="LZ212" s="59"/>
      <c r="MA212" s="59"/>
      <c r="MB212" s="59"/>
      <c r="MC212" s="59"/>
      <c r="MD212" s="59"/>
      <c r="ME212" s="59"/>
      <c r="MF212" s="59"/>
      <c r="MG212" s="59"/>
      <c r="MH212" s="59"/>
      <c r="MI212" s="59"/>
      <c r="MJ212" s="59"/>
      <c r="MK212" s="59"/>
      <c r="ML212" s="59"/>
      <c r="MM212" s="59"/>
      <c r="MN212" s="59"/>
      <c r="MO212" s="59"/>
      <c r="MP212" s="59"/>
      <c r="MQ212" s="59"/>
      <c r="MR212" s="59"/>
      <c r="MS212" s="59"/>
      <c r="MT212" s="59"/>
      <c r="MU212" s="59"/>
      <c r="MV212" s="59"/>
      <c r="MW212" s="59"/>
      <c r="MX212" s="59"/>
      <c r="MY212" s="59"/>
      <c r="MZ212" s="59"/>
      <c r="NA212" s="59"/>
      <c r="NB212" s="59"/>
      <c r="NC212" s="59"/>
      <c r="ND212" s="59"/>
      <c r="NE212" s="59"/>
      <c r="NF212" s="59"/>
      <c r="NG212" s="59"/>
      <c r="NH212" s="59"/>
      <c r="NI212" s="59"/>
      <c r="NJ212" s="59"/>
    </row>
    <row r="213" spans="1:374" s="121" customFormat="1" ht="32.4" customHeight="1">
      <c r="A213" s="162" t="s">
        <v>657</v>
      </c>
      <c r="B213" s="60" t="s">
        <v>783</v>
      </c>
      <c r="C213" s="65" t="s">
        <v>580</v>
      </c>
      <c r="D213" s="120" t="s">
        <v>491</v>
      </c>
      <c r="E213" s="86"/>
      <c r="F213" s="65"/>
      <c r="G213" s="65"/>
      <c r="H213" s="84"/>
      <c r="I213" s="85"/>
      <c r="J213" s="61"/>
      <c r="K213" s="62"/>
      <c r="L213" s="62"/>
      <c r="M213" s="61"/>
      <c r="N213" s="61"/>
      <c r="O213" s="61"/>
      <c r="P213" s="61"/>
      <c r="Q213" s="83"/>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59"/>
      <c r="HY213" s="59"/>
      <c r="HZ213" s="59"/>
      <c r="IA213" s="59"/>
      <c r="IB213" s="59"/>
      <c r="IC213" s="59"/>
      <c r="ID213" s="59"/>
      <c r="IE213" s="59"/>
      <c r="IF213" s="59"/>
      <c r="IG213" s="59"/>
      <c r="IH213" s="59"/>
      <c r="II213" s="59"/>
      <c r="IJ213" s="59"/>
      <c r="IK213" s="59"/>
      <c r="IL213" s="59"/>
      <c r="IM213" s="59"/>
      <c r="IN213" s="59"/>
      <c r="IO213" s="59"/>
      <c r="IP213" s="59"/>
      <c r="IQ213" s="59"/>
      <c r="IR213" s="59"/>
      <c r="IS213" s="59"/>
      <c r="IT213" s="59"/>
      <c r="IU213" s="59"/>
      <c r="IV213" s="59"/>
      <c r="IW213" s="59"/>
      <c r="IX213" s="59"/>
      <c r="IY213" s="59"/>
      <c r="IZ213" s="59"/>
      <c r="JA213" s="59"/>
      <c r="JB213" s="59"/>
      <c r="JC213" s="59"/>
      <c r="JD213" s="59"/>
      <c r="JE213" s="59"/>
      <c r="JF213" s="59"/>
      <c r="JG213" s="59"/>
      <c r="JH213" s="59"/>
      <c r="JI213" s="59"/>
      <c r="JJ213" s="59"/>
      <c r="JK213" s="59"/>
      <c r="JL213" s="59"/>
      <c r="JM213" s="59"/>
      <c r="JN213" s="59"/>
      <c r="JO213" s="59"/>
      <c r="JP213" s="59"/>
      <c r="JQ213" s="59"/>
      <c r="JR213" s="59"/>
      <c r="JS213" s="59"/>
      <c r="JT213" s="59"/>
      <c r="JU213" s="59"/>
      <c r="JV213" s="59"/>
      <c r="JW213" s="59"/>
      <c r="JX213" s="59"/>
      <c r="JY213" s="59"/>
      <c r="JZ213" s="59"/>
      <c r="KA213" s="59"/>
      <c r="KB213" s="59"/>
      <c r="KC213" s="59"/>
      <c r="KD213" s="59"/>
      <c r="KE213" s="59"/>
      <c r="KF213" s="59"/>
      <c r="KG213" s="59"/>
      <c r="KH213" s="59"/>
      <c r="KI213" s="59"/>
      <c r="KJ213" s="59"/>
      <c r="KK213" s="59"/>
      <c r="KL213" s="59"/>
      <c r="KM213" s="59"/>
      <c r="KN213" s="59"/>
      <c r="KO213" s="59"/>
      <c r="KP213" s="59"/>
      <c r="KQ213" s="59"/>
      <c r="KR213" s="59"/>
      <c r="KS213" s="59"/>
      <c r="KT213" s="59"/>
      <c r="KU213" s="59"/>
      <c r="KV213" s="59"/>
      <c r="KW213" s="59"/>
      <c r="KX213" s="59"/>
      <c r="KY213" s="59"/>
      <c r="KZ213" s="59"/>
      <c r="LA213" s="59"/>
      <c r="LB213" s="59"/>
      <c r="LC213" s="59"/>
      <c r="LD213" s="59"/>
      <c r="LE213" s="59"/>
      <c r="LF213" s="59"/>
      <c r="LG213" s="59"/>
      <c r="LH213" s="59"/>
      <c r="LI213" s="59"/>
      <c r="LJ213" s="59"/>
      <c r="LK213" s="59"/>
      <c r="LL213" s="59"/>
      <c r="LM213" s="59"/>
      <c r="LN213" s="59"/>
      <c r="LO213" s="59"/>
      <c r="LP213" s="59"/>
      <c r="LQ213" s="59"/>
      <c r="LR213" s="59"/>
      <c r="LS213" s="59"/>
      <c r="LT213" s="59"/>
      <c r="LU213" s="59"/>
      <c r="LV213" s="59"/>
      <c r="LW213" s="59"/>
      <c r="LX213" s="59"/>
      <c r="LY213" s="59"/>
      <c r="LZ213" s="59"/>
      <c r="MA213" s="59"/>
      <c r="MB213" s="59"/>
      <c r="MC213" s="59"/>
      <c r="MD213" s="59"/>
      <c r="ME213" s="59"/>
      <c r="MF213" s="59"/>
      <c r="MG213" s="59"/>
      <c r="MH213" s="59"/>
      <c r="MI213" s="59"/>
      <c r="MJ213" s="59"/>
      <c r="MK213" s="59"/>
      <c r="ML213" s="59"/>
      <c r="MM213" s="59"/>
      <c r="MN213" s="59"/>
      <c r="MO213" s="59"/>
      <c r="MP213" s="59"/>
      <c r="MQ213" s="59"/>
      <c r="MR213" s="59"/>
      <c r="MS213" s="59"/>
      <c r="MT213" s="59"/>
      <c r="MU213" s="59"/>
      <c r="MV213" s="59"/>
      <c r="MW213" s="59"/>
      <c r="MX213" s="59"/>
      <c r="MY213" s="59"/>
      <c r="MZ213" s="59"/>
      <c r="NA213" s="59"/>
      <c r="NB213" s="59"/>
      <c r="NC213" s="59"/>
      <c r="ND213" s="59"/>
      <c r="NE213" s="59"/>
      <c r="NF213" s="59"/>
      <c r="NG213" s="59"/>
      <c r="NH213" s="59"/>
      <c r="NI213" s="59"/>
      <c r="NJ213" s="59"/>
    </row>
    <row r="214" spans="1:374" s="121" customFormat="1" ht="45" customHeight="1">
      <c r="A214" s="162" t="s">
        <v>658</v>
      </c>
      <c r="B214" s="60" t="s">
        <v>784</v>
      </c>
      <c r="C214" s="65" t="s">
        <v>580</v>
      </c>
      <c r="D214" s="120" t="s">
        <v>668</v>
      </c>
      <c r="E214" s="86"/>
      <c r="F214" s="65"/>
      <c r="G214" s="65"/>
      <c r="H214" s="84"/>
      <c r="I214" s="85"/>
      <c r="J214" s="61"/>
      <c r="K214" s="62"/>
      <c r="L214" s="62"/>
      <c r="M214" s="61"/>
      <c r="N214" s="61"/>
      <c r="O214" s="61"/>
      <c r="P214" s="61"/>
      <c r="Q214" s="83"/>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c r="IA214" s="59"/>
      <c r="IB214" s="59"/>
      <c r="IC214" s="59"/>
      <c r="ID214" s="59"/>
      <c r="IE214" s="59"/>
      <c r="IF214" s="59"/>
      <c r="IG214" s="59"/>
      <c r="IH214" s="59"/>
      <c r="II214" s="59"/>
      <c r="IJ214" s="59"/>
      <c r="IK214" s="59"/>
      <c r="IL214" s="59"/>
      <c r="IM214" s="59"/>
      <c r="IN214" s="59"/>
      <c r="IO214" s="59"/>
      <c r="IP214" s="59"/>
      <c r="IQ214" s="59"/>
      <c r="IR214" s="59"/>
      <c r="IS214" s="59"/>
      <c r="IT214" s="59"/>
      <c r="IU214" s="59"/>
      <c r="IV214" s="59"/>
      <c r="IW214" s="59"/>
      <c r="IX214" s="59"/>
      <c r="IY214" s="59"/>
      <c r="IZ214" s="59"/>
      <c r="JA214" s="59"/>
      <c r="JB214" s="59"/>
      <c r="JC214" s="59"/>
      <c r="JD214" s="59"/>
      <c r="JE214" s="59"/>
      <c r="JF214" s="59"/>
      <c r="JG214" s="59"/>
      <c r="JH214" s="59"/>
      <c r="JI214" s="59"/>
      <c r="JJ214" s="59"/>
      <c r="JK214" s="59"/>
      <c r="JL214" s="59"/>
      <c r="JM214" s="59"/>
      <c r="JN214" s="59"/>
      <c r="JO214" s="59"/>
      <c r="JP214" s="59"/>
      <c r="JQ214" s="59"/>
      <c r="JR214" s="59"/>
      <c r="JS214" s="59"/>
      <c r="JT214" s="59"/>
      <c r="JU214" s="59"/>
      <c r="JV214" s="59"/>
      <c r="JW214" s="59"/>
      <c r="JX214" s="59"/>
      <c r="JY214" s="59"/>
      <c r="JZ214" s="59"/>
      <c r="KA214" s="59"/>
      <c r="KB214" s="59"/>
      <c r="KC214" s="59"/>
      <c r="KD214" s="59"/>
      <c r="KE214" s="59"/>
      <c r="KF214" s="59"/>
      <c r="KG214" s="59"/>
      <c r="KH214" s="59"/>
      <c r="KI214" s="59"/>
      <c r="KJ214" s="59"/>
      <c r="KK214" s="59"/>
      <c r="KL214" s="59"/>
      <c r="KM214" s="59"/>
      <c r="KN214" s="59"/>
      <c r="KO214" s="59"/>
      <c r="KP214" s="59"/>
      <c r="KQ214" s="59"/>
      <c r="KR214" s="59"/>
      <c r="KS214" s="59"/>
      <c r="KT214" s="59"/>
      <c r="KU214" s="59"/>
      <c r="KV214" s="59"/>
      <c r="KW214" s="59"/>
      <c r="KX214" s="59"/>
      <c r="KY214" s="59"/>
      <c r="KZ214" s="59"/>
      <c r="LA214" s="59"/>
      <c r="LB214" s="59"/>
      <c r="LC214" s="59"/>
      <c r="LD214" s="59"/>
      <c r="LE214" s="59"/>
      <c r="LF214" s="59"/>
      <c r="LG214" s="59"/>
      <c r="LH214" s="59"/>
      <c r="LI214" s="59"/>
      <c r="LJ214" s="59"/>
      <c r="LK214" s="59"/>
      <c r="LL214" s="59"/>
      <c r="LM214" s="59"/>
      <c r="LN214" s="59"/>
      <c r="LO214" s="59"/>
      <c r="LP214" s="59"/>
      <c r="LQ214" s="59"/>
      <c r="LR214" s="59"/>
      <c r="LS214" s="59"/>
      <c r="LT214" s="59"/>
      <c r="LU214" s="59"/>
      <c r="LV214" s="59"/>
      <c r="LW214" s="59"/>
      <c r="LX214" s="59"/>
      <c r="LY214" s="59"/>
      <c r="LZ214" s="59"/>
      <c r="MA214" s="59"/>
      <c r="MB214" s="59"/>
      <c r="MC214" s="59"/>
      <c r="MD214" s="59"/>
      <c r="ME214" s="59"/>
      <c r="MF214" s="59"/>
      <c r="MG214" s="59"/>
      <c r="MH214" s="59"/>
      <c r="MI214" s="59"/>
      <c r="MJ214" s="59"/>
      <c r="MK214" s="59"/>
      <c r="ML214" s="59"/>
      <c r="MM214" s="59"/>
      <c r="MN214" s="59"/>
      <c r="MO214" s="59"/>
      <c r="MP214" s="59"/>
      <c r="MQ214" s="59"/>
      <c r="MR214" s="59"/>
      <c r="MS214" s="59"/>
      <c r="MT214" s="59"/>
      <c r="MU214" s="59"/>
      <c r="MV214" s="59"/>
      <c r="MW214" s="59"/>
      <c r="MX214" s="59"/>
      <c r="MY214" s="59"/>
      <c r="MZ214" s="59"/>
      <c r="NA214" s="59"/>
      <c r="NB214" s="59"/>
      <c r="NC214" s="59"/>
      <c r="ND214" s="59"/>
      <c r="NE214" s="59"/>
      <c r="NF214" s="59"/>
      <c r="NG214" s="59"/>
      <c r="NH214" s="59"/>
      <c r="NI214" s="59"/>
      <c r="NJ214" s="59"/>
    </row>
    <row r="215" spans="1:374" s="121" customFormat="1" ht="32.4" customHeight="1">
      <c r="A215" s="162" t="s">
        <v>659</v>
      </c>
      <c r="B215" s="60" t="s">
        <v>785</v>
      </c>
      <c r="C215" s="65" t="s">
        <v>580</v>
      </c>
      <c r="D215" s="120" t="s">
        <v>492</v>
      </c>
      <c r="E215" s="86"/>
      <c r="F215" s="65"/>
      <c r="G215" s="65"/>
      <c r="H215" s="84"/>
      <c r="I215" s="85"/>
      <c r="J215" s="61"/>
      <c r="K215" s="62"/>
      <c r="L215" s="62"/>
      <c r="M215" s="61"/>
      <c r="N215" s="61"/>
      <c r="O215" s="61"/>
      <c r="P215" s="61"/>
      <c r="Q215" s="83"/>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59"/>
      <c r="HY215" s="59"/>
      <c r="HZ215" s="59"/>
      <c r="IA215" s="59"/>
      <c r="IB215" s="59"/>
      <c r="IC215" s="59"/>
      <c r="ID215" s="59"/>
      <c r="IE215" s="59"/>
      <c r="IF215" s="59"/>
      <c r="IG215" s="59"/>
      <c r="IH215" s="59"/>
      <c r="II215" s="59"/>
      <c r="IJ215" s="59"/>
      <c r="IK215" s="59"/>
      <c r="IL215" s="59"/>
      <c r="IM215" s="59"/>
      <c r="IN215" s="59"/>
      <c r="IO215" s="59"/>
      <c r="IP215" s="59"/>
      <c r="IQ215" s="59"/>
      <c r="IR215" s="59"/>
      <c r="IS215" s="59"/>
      <c r="IT215" s="59"/>
      <c r="IU215" s="59"/>
      <c r="IV215" s="59"/>
      <c r="IW215" s="59"/>
      <c r="IX215" s="59"/>
      <c r="IY215" s="59"/>
      <c r="IZ215" s="59"/>
      <c r="JA215" s="59"/>
      <c r="JB215" s="59"/>
      <c r="JC215" s="59"/>
      <c r="JD215" s="59"/>
      <c r="JE215" s="59"/>
      <c r="JF215" s="59"/>
      <c r="JG215" s="59"/>
      <c r="JH215" s="59"/>
      <c r="JI215" s="59"/>
      <c r="JJ215" s="59"/>
      <c r="JK215" s="59"/>
      <c r="JL215" s="59"/>
      <c r="JM215" s="59"/>
      <c r="JN215" s="59"/>
      <c r="JO215" s="59"/>
      <c r="JP215" s="59"/>
      <c r="JQ215" s="59"/>
      <c r="JR215" s="59"/>
      <c r="JS215" s="59"/>
      <c r="JT215" s="59"/>
      <c r="JU215" s="59"/>
      <c r="JV215" s="59"/>
      <c r="JW215" s="59"/>
      <c r="JX215" s="59"/>
      <c r="JY215" s="59"/>
      <c r="JZ215" s="59"/>
      <c r="KA215" s="59"/>
      <c r="KB215" s="59"/>
      <c r="KC215" s="59"/>
      <c r="KD215" s="59"/>
      <c r="KE215" s="59"/>
      <c r="KF215" s="59"/>
      <c r="KG215" s="59"/>
      <c r="KH215" s="59"/>
      <c r="KI215" s="59"/>
      <c r="KJ215" s="59"/>
      <c r="KK215" s="59"/>
      <c r="KL215" s="59"/>
      <c r="KM215" s="59"/>
      <c r="KN215" s="59"/>
      <c r="KO215" s="59"/>
      <c r="KP215" s="59"/>
      <c r="KQ215" s="59"/>
      <c r="KR215" s="59"/>
      <c r="KS215" s="59"/>
      <c r="KT215" s="59"/>
      <c r="KU215" s="59"/>
      <c r="KV215" s="59"/>
      <c r="KW215" s="59"/>
      <c r="KX215" s="59"/>
      <c r="KY215" s="59"/>
      <c r="KZ215" s="59"/>
      <c r="LA215" s="59"/>
      <c r="LB215" s="59"/>
      <c r="LC215" s="59"/>
      <c r="LD215" s="59"/>
      <c r="LE215" s="59"/>
      <c r="LF215" s="59"/>
      <c r="LG215" s="59"/>
      <c r="LH215" s="59"/>
      <c r="LI215" s="59"/>
      <c r="LJ215" s="59"/>
      <c r="LK215" s="59"/>
      <c r="LL215" s="59"/>
      <c r="LM215" s="59"/>
      <c r="LN215" s="59"/>
      <c r="LO215" s="59"/>
      <c r="LP215" s="59"/>
      <c r="LQ215" s="59"/>
      <c r="LR215" s="59"/>
      <c r="LS215" s="59"/>
      <c r="LT215" s="59"/>
      <c r="LU215" s="59"/>
      <c r="LV215" s="59"/>
      <c r="LW215" s="59"/>
      <c r="LX215" s="59"/>
      <c r="LY215" s="59"/>
      <c r="LZ215" s="59"/>
      <c r="MA215" s="59"/>
      <c r="MB215" s="59"/>
      <c r="MC215" s="59"/>
      <c r="MD215" s="59"/>
      <c r="ME215" s="59"/>
      <c r="MF215" s="59"/>
      <c r="MG215" s="59"/>
      <c r="MH215" s="59"/>
      <c r="MI215" s="59"/>
      <c r="MJ215" s="59"/>
      <c r="MK215" s="59"/>
      <c r="ML215" s="59"/>
      <c r="MM215" s="59"/>
      <c r="MN215" s="59"/>
      <c r="MO215" s="59"/>
      <c r="MP215" s="59"/>
      <c r="MQ215" s="59"/>
      <c r="MR215" s="59"/>
      <c r="MS215" s="59"/>
      <c r="MT215" s="59"/>
      <c r="MU215" s="59"/>
      <c r="MV215" s="59"/>
      <c r="MW215" s="59"/>
      <c r="MX215" s="59"/>
      <c r="MY215" s="59"/>
      <c r="MZ215" s="59"/>
      <c r="NA215" s="59"/>
      <c r="NB215" s="59"/>
      <c r="NC215" s="59"/>
      <c r="ND215" s="59"/>
      <c r="NE215" s="59"/>
      <c r="NF215" s="59"/>
      <c r="NG215" s="59"/>
      <c r="NH215" s="59"/>
      <c r="NI215" s="59"/>
      <c r="NJ215" s="59"/>
    </row>
    <row r="216" spans="1:374" s="121" customFormat="1" ht="32.4" customHeight="1">
      <c r="A216" s="162" t="s">
        <v>660</v>
      </c>
      <c r="B216" s="60" t="s">
        <v>786</v>
      </c>
      <c r="C216" s="65" t="s">
        <v>580</v>
      </c>
      <c r="D216" s="120" t="s">
        <v>493</v>
      </c>
      <c r="E216" s="86"/>
      <c r="F216" s="65"/>
      <c r="G216" s="65"/>
      <c r="H216" s="84"/>
      <c r="I216" s="85"/>
      <c r="J216" s="61"/>
      <c r="K216" s="62"/>
      <c r="L216" s="62"/>
      <c r="M216" s="61"/>
      <c r="N216" s="65"/>
      <c r="O216" s="61"/>
      <c r="P216" s="61"/>
      <c r="Q216" s="83"/>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c r="HV216" s="59"/>
      <c r="HW216" s="59"/>
      <c r="HX216" s="59"/>
      <c r="HY216" s="59"/>
      <c r="HZ216" s="59"/>
      <c r="IA216" s="59"/>
      <c r="IB216" s="59"/>
      <c r="IC216" s="59"/>
      <c r="ID216" s="59"/>
      <c r="IE216" s="59"/>
      <c r="IF216" s="59"/>
      <c r="IG216" s="59"/>
      <c r="IH216" s="59"/>
      <c r="II216" s="59"/>
      <c r="IJ216" s="59"/>
      <c r="IK216" s="59"/>
      <c r="IL216" s="59"/>
      <c r="IM216" s="59"/>
      <c r="IN216" s="59"/>
      <c r="IO216" s="59"/>
      <c r="IP216" s="59"/>
      <c r="IQ216" s="59"/>
      <c r="IR216" s="59"/>
      <c r="IS216" s="59"/>
      <c r="IT216" s="59"/>
      <c r="IU216" s="59"/>
      <c r="IV216" s="59"/>
      <c r="IW216" s="59"/>
      <c r="IX216" s="59"/>
      <c r="IY216" s="59"/>
      <c r="IZ216" s="59"/>
      <c r="JA216" s="59"/>
      <c r="JB216" s="59"/>
      <c r="JC216" s="59"/>
      <c r="JD216" s="59"/>
      <c r="JE216" s="59"/>
      <c r="JF216" s="59"/>
      <c r="JG216" s="59"/>
      <c r="JH216" s="59"/>
      <c r="JI216" s="59"/>
      <c r="JJ216" s="59"/>
      <c r="JK216" s="59"/>
      <c r="JL216" s="59"/>
      <c r="JM216" s="59"/>
      <c r="JN216" s="59"/>
      <c r="JO216" s="59"/>
      <c r="JP216" s="59"/>
      <c r="JQ216" s="59"/>
      <c r="JR216" s="59"/>
      <c r="JS216" s="59"/>
      <c r="JT216" s="59"/>
      <c r="JU216" s="59"/>
      <c r="JV216" s="59"/>
      <c r="JW216" s="59"/>
      <c r="JX216" s="59"/>
      <c r="JY216" s="59"/>
      <c r="JZ216" s="59"/>
      <c r="KA216" s="59"/>
      <c r="KB216" s="59"/>
      <c r="KC216" s="59"/>
      <c r="KD216" s="59"/>
      <c r="KE216" s="59"/>
      <c r="KF216" s="59"/>
      <c r="KG216" s="59"/>
      <c r="KH216" s="59"/>
      <c r="KI216" s="59"/>
      <c r="KJ216" s="59"/>
      <c r="KK216" s="59"/>
      <c r="KL216" s="59"/>
      <c r="KM216" s="59"/>
      <c r="KN216" s="59"/>
      <c r="KO216" s="59"/>
      <c r="KP216" s="59"/>
      <c r="KQ216" s="59"/>
      <c r="KR216" s="59"/>
      <c r="KS216" s="59"/>
      <c r="KT216" s="59"/>
      <c r="KU216" s="59"/>
      <c r="KV216" s="59"/>
      <c r="KW216" s="59"/>
      <c r="KX216" s="59"/>
      <c r="KY216" s="59"/>
      <c r="KZ216" s="59"/>
      <c r="LA216" s="59"/>
      <c r="LB216" s="59"/>
      <c r="LC216" s="59"/>
      <c r="LD216" s="59"/>
      <c r="LE216" s="59"/>
      <c r="LF216" s="59"/>
      <c r="LG216" s="59"/>
      <c r="LH216" s="59"/>
      <c r="LI216" s="59"/>
      <c r="LJ216" s="59"/>
      <c r="LK216" s="59"/>
      <c r="LL216" s="59"/>
      <c r="LM216" s="59"/>
      <c r="LN216" s="59"/>
      <c r="LO216" s="59"/>
      <c r="LP216" s="59"/>
      <c r="LQ216" s="59"/>
      <c r="LR216" s="59"/>
      <c r="LS216" s="59"/>
      <c r="LT216" s="59"/>
      <c r="LU216" s="59"/>
      <c r="LV216" s="59"/>
      <c r="LW216" s="59"/>
      <c r="LX216" s="59"/>
      <c r="LY216" s="59"/>
      <c r="LZ216" s="59"/>
      <c r="MA216" s="59"/>
      <c r="MB216" s="59"/>
      <c r="MC216" s="59"/>
      <c r="MD216" s="59"/>
      <c r="ME216" s="59"/>
      <c r="MF216" s="59"/>
      <c r="MG216" s="59"/>
      <c r="MH216" s="59"/>
      <c r="MI216" s="59"/>
      <c r="MJ216" s="59"/>
      <c r="MK216" s="59"/>
      <c r="ML216" s="59"/>
      <c r="MM216" s="59"/>
      <c r="MN216" s="59"/>
      <c r="MO216" s="59"/>
      <c r="MP216" s="59"/>
      <c r="MQ216" s="59"/>
      <c r="MR216" s="59"/>
      <c r="MS216" s="59"/>
      <c r="MT216" s="59"/>
      <c r="MU216" s="59"/>
      <c r="MV216" s="59"/>
      <c r="MW216" s="59"/>
      <c r="MX216" s="59"/>
      <c r="MY216" s="59"/>
      <c r="MZ216" s="59"/>
      <c r="NA216" s="59"/>
      <c r="NB216" s="59"/>
      <c r="NC216" s="59"/>
      <c r="ND216" s="59"/>
      <c r="NE216" s="59"/>
      <c r="NF216" s="59"/>
      <c r="NG216" s="59"/>
      <c r="NH216" s="59"/>
      <c r="NI216" s="59"/>
      <c r="NJ216" s="59"/>
    </row>
    <row r="217" spans="1:374" s="121" customFormat="1" ht="25.2" customHeight="1">
      <c r="A217" s="162" t="s">
        <v>661</v>
      </c>
      <c r="B217" s="60" t="s">
        <v>787</v>
      </c>
      <c r="C217" s="65" t="s">
        <v>580</v>
      </c>
      <c r="D217" s="120" t="s">
        <v>494</v>
      </c>
      <c r="E217" s="86"/>
      <c r="F217" s="65"/>
      <c r="G217" s="65"/>
      <c r="H217" s="84"/>
      <c r="I217" s="85"/>
      <c r="J217" s="61"/>
      <c r="K217" s="62"/>
      <c r="L217" s="62"/>
      <c r="M217" s="61"/>
      <c r="N217" s="61"/>
      <c r="O217" s="61"/>
      <c r="P217" s="61"/>
      <c r="Q217" s="83"/>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59"/>
      <c r="HY217" s="59"/>
      <c r="HZ217" s="59"/>
      <c r="IA217" s="59"/>
      <c r="IB217" s="59"/>
      <c r="IC217" s="59"/>
      <c r="ID217" s="59"/>
      <c r="IE217" s="59"/>
      <c r="IF217" s="59"/>
      <c r="IG217" s="59"/>
      <c r="IH217" s="59"/>
      <c r="II217" s="59"/>
      <c r="IJ217" s="59"/>
      <c r="IK217" s="59"/>
      <c r="IL217" s="59"/>
      <c r="IM217" s="59"/>
      <c r="IN217" s="59"/>
      <c r="IO217" s="59"/>
      <c r="IP217" s="59"/>
      <c r="IQ217" s="59"/>
      <c r="IR217" s="59"/>
      <c r="IS217" s="59"/>
      <c r="IT217" s="59"/>
      <c r="IU217" s="59"/>
      <c r="IV217" s="59"/>
      <c r="IW217" s="59"/>
      <c r="IX217" s="59"/>
      <c r="IY217" s="59"/>
      <c r="IZ217" s="59"/>
      <c r="JA217" s="59"/>
      <c r="JB217" s="59"/>
      <c r="JC217" s="59"/>
      <c r="JD217" s="59"/>
      <c r="JE217" s="59"/>
      <c r="JF217" s="59"/>
      <c r="JG217" s="59"/>
      <c r="JH217" s="59"/>
      <c r="JI217" s="59"/>
      <c r="JJ217" s="59"/>
      <c r="JK217" s="59"/>
      <c r="JL217" s="59"/>
      <c r="JM217" s="59"/>
      <c r="JN217" s="59"/>
      <c r="JO217" s="59"/>
      <c r="JP217" s="59"/>
      <c r="JQ217" s="59"/>
      <c r="JR217" s="59"/>
      <c r="JS217" s="59"/>
      <c r="JT217" s="59"/>
      <c r="JU217" s="59"/>
      <c r="JV217" s="59"/>
      <c r="JW217" s="59"/>
      <c r="JX217" s="59"/>
      <c r="JY217" s="59"/>
      <c r="JZ217" s="59"/>
      <c r="KA217" s="59"/>
      <c r="KB217" s="59"/>
      <c r="KC217" s="59"/>
      <c r="KD217" s="59"/>
      <c r="KE217" s="59"/>
      <c r="KF217" s="59"/>
      <c r="KG217" s="59"/>
      <c r="KH217" s="59"/>
      <c r="KI217" s="59"/>
      <c r="KJ217" s="59"/>
      <c r="KK217" s="59"/>
      <c r="KL217" s="59"/>
      <c r="KM217" s="59"/>
      <c r="KN217" s="59"/>
      <c r="KO217" s="59"/>
      <c r="KP217" s="59"/>
      <c r="KQ217" s="59"/>
      <c r="KR217" s="59"/>
      <c r="KS217" s="59"/>
      <c r="KT217" s="59"/>
      <c r="KU217" s="59"/>
      <c r="KV217" s="59"/>
      <c r="KW217" s="59"/>
      <c r="KX217" s="59"/>
      <c r="KY217" s="59"/>
      <c r="KZ217" s="59"/>
      <c r="LA217" s="59"/>
      <c r="LB217" s="59"/>
      <c r="LC217" s="59"/>
      <c r="LD217" s="59"/>
      <c r="LE217" s="59"/>
      <c r="LF217" s="59"/>
      <c r="LG217" s="59"/>
      <c r="LH217" s="59"/>
      <c r="LI217" s="59"/>
      <c r="LJ217" s="59"/>
      <c r="LK217" s="59"/>
      <c r="LL217" s="59"/>
      <c r="LM217" s="59"/>
      <c r="LN217" s="59"/>
      <c r="LO217" s="59"/>
      <c r="LP217" s="59"/>
      <c r="LQ217" s="59"/>
      <c r="LR217" s="59"/>
      <c r="LS217" s="59"/>
      <c r="LT217" s="59"/>
      <c r="LU217" s="59"/>
      <c r="LV217" s="59"/>
      <c r="LW217" s="59"/>
      <c r="LX217" s="59"/>
      <c r="LY217" s="59"/>
      <c r="LZ217" s="59"/>
      <c r="MA217" s="59"/>
      <c r="MB217" s="59"/>
      <c r="MC217" s="59"/>
      <c r="MD217" s="59"/>
      <c r="ME217" s="59"/>
      <c r="MF217" s="59"/>
      <c r="MG217" s="59"/>
      <c r="MH217" s="59"/>
      <c r="MI217" s="59"/>
      <c r="MJ217" s="59"/>
      <c r="MK217" s="59"/>
      <c r="ML217" s="59"/>
      <c r="MM217" s="59"/>
      <c r="MN217" s="59"/>
      <c r="MO217" s="59"/>
      <c r="MP217" s="59"/>
      <c r="MQ217" s="59"/>
      <c r="MR217" s="59"/>
      <c r="MS217" s="59"/>
      <c r="MT217" s="59"/>
      <c r="MU217" s="59"/>
      <c r="MV217" s="59"/>
      <c r="MW217" s="59"/>
      <c r="MX217" s="59"/>
      <c r="MY217" s="59"/>
      <c r="MZ217" s="59"/>
      <c r="NA217" s="59"/>
      <c r="NB217" s="59"/>
      <c r="NC217" s="59"/>
      <c r="ND217" s="59"/>
      <c r="NE217" s="59"/>
      <c r="NF217" s="59"/>
      <c r="NG217" s="59"/>
      <c r="NH217" s="59"/>
      <c r="NI217" s="59"/>
      <c r="NJ217" s="59"/>
    </row>
    <row r="218" spans="1:374" s="121" customFormat="1" ht="32.4" customHeight="1">
      <c r="A218" s="156" t="s">
        <v>467</v>
      </c>
      <c r="B218" s="60" t="s">
        <v>788</v>
      </c>
      <c r="C218" s="65" t="s">
        <v>580</v>
      </c>
      <c r="D218" s="120" t="s">
        <v>495</v>
      </c>
      <c r="E218" s="86"/>
      <c r="F218" s="65"/>
      <c r="G218" s="65"/>
      <c r="H218" s="84"/>
      <c r="I218" s="85"/>
      <c r="J218" s="61"/>
      <c r="K218" s="62"/>
      <c r="L218" s="62"/>
      <c r="M218" s="61"/>
      <c r="N218" s="61"/>
      <c r="O218" s="61"/>
      <c r="P218" s="61"/>
      <c r="Q218" s="83"/>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59"/>
      <c r="HY218" s="59"/>
      <c r="HZ218" s="59"/>
      <c r="IA218" s="59"/>
      <c r="IB218" s="59"/>
      <c r="IC218" s="59"/>
      <c r="ID218" s="59"/>
      <c r="IE218" s="59"/>
      <c r="IF218" s="59"/>
      <c r="IG218" s="59"/>
      <c r="IH218" s="59"/>
      <c r="II218" s="59"/>
      <c r="IJ218" s="59"/>
      <c r="IK218" s="59"/>
      <c r="IL218" s="59"/>
      <c r="IM218" s="59"/>
      <c r="IN218" s="59"/>
      <c r="IO218" s="59"/>
      <c r="IP218" s="59"/>
      <c r="IQ218" s="59"/>
      <c r="IR218" s="59"/>
      <c r="IS218" s="59"/>
      <c r="IT218" s="59"/>
      <c r="IU218" s="59"/>
      <c r="IV218" s="59"/>
      <c r="IW218" s="59"/>
      <c r="IX218" s="59"/>
      <c r="IY218" s="59"/>
      <c r="IZ218" s="59"/>
      <c r="JA218" s="59"/>
      <c r="JB218" s="59"/>
      <c r="JC218" s="59"/>
      <c r="JD218" s="59"/>
      <c r="JE218" s="59"/>
      <c r="JF218" s="59"/>
      <c r="JG218" s="59"/>
      <c r="JH218" s="59"/>
      <c r="JI218" s="59"/>
      <c r="JJ218" s="59"/>
      <c r="JK218" s="59"/>
      <c r="JL218" s="59"/>
      <c r="JM218" s="59"/>
      <c r="JN218" s="59"/>
      <c r="JO218" s="59"/>
      <c r="JP218" s="59"/>
      <c r="JQ218" s="59"/>
      <c r="JR218" s="59"/>
      <c r="JS218" s="59"/>
      <c r="JT218" s="59"/>
      <c r="JU218" s="59"/>
      <c r="JV218" s="59"/>
      <c r="JW218" s="59"/>
      <c r="JX218" s="59"/>
      <c r="JY218" s="59"/>
      <c r="JZ218" s="59"/>
      <c r="KA218" s="59"/>
      <c r="KB218" s="59"/>
      <c r="KC218" s="59"/>
      <c r="KD218" s="59"/>
      <c r="KE218" s="59"/>
      <c r="KF218" s="59"/>
      <c r="KG218" s="59"/>
      <c r="KH218" s="59"/>
      <c r="KI218" s="59"/>
      <c r="KJ218" s="59"/>
      <c r="KK218" s="59"/>
      <c r="KL218" s="59"/>
      <c r="KM218" s="59"/>
      <c r="KN218" s="59"/>
      <c r="KO218" s="59"/>
      <c r="KP218" s="59"/>
      <c r="KQ218" s="59"/>
      <c r="KR218" s="59"/>
      <c r="KS218" s="59"/>
      <c r="KT218" s="59"/>
      <c r="KU218" s="59"/>
      <c r="KV218" s="59"/>
      <c r="KW218" s="59"/>
      <c r="KX218" s="59"/>
      <c r="KY218" s="59"/>
      <c r="KZ218" s="59"/>
      <c r="LA218" s="59"/>
      <c r="LB218" s="59"/>
      <c r="LC218" s="59"/>
      <c r="LD218" s="59"/>
      <c r="LE218" s="59"/>
      <c r="LF218" s="59"/>
      <c r="LG218" s="59"/>
      <c r="LH218" s="59"/>
      <c r="LI218" s="59"/>
      <c r="LJ218" s="59"/>
      <c r="LK218" s="59"/>
      <c r="LL218" s="59"/>
      <c r="LM218" s="59"/>
      <c r="LN218" s="59"/>
      <c r="LO218" s="59"/>
      <c r="LP218" s="59"/>
      <c r="LQ218" s="59"/>
      <c r="LR218" s="59"/>
      <c r="LS218" s="59"/>
      <c r="LT218" s="59"/>
      <c r="LU218" s="59"/>
      <c r="LV218" s="59"/>
      <c r="LW218" s="59"/>
      <c r="LX218" s="59"/>
      <c r="LY218" s="59"/>
      <c r="LZ218" s="59"/>
      <c r="MA218" s="59"/>
      <c r="MB218" s="59"/>
      <c r="MC218" s="59"/>
      <c r="MD218" s="59"/>
      <c r="ME218" s="59"/>
      <c r="MF218" s="59"/>
      <c r="MG218" s="59"/>
      <c r="MH218" s="59"/>
      <c r="MI218" s="59"/>
      <c r="MJ218" s="59"/>
      <c r="MK218" s="59"/>
      <c r="ML218" s="59"/>
      <c r="MM218" s="59"/>
      <c r="MN218" s="59"/>
      <c r="MO218" s="59"/>
      <c r="MP218" s="59"/>
      <c r="MQ218" s="59"/>
      <c r="MR218" s="59"/>
      <c r="MS218" s="59"/>
      <c r="MT218" s="59"/>
      <c r="MU218" s="59"/>
      <c r="MV218" s="59"/>
      <c r="MW218" s="59"/>
      <c r="MX218" s="59"/>
      <c r="MY218" s="59"/>
      <c r="MZ218" s="59"/>
      <c r="NA218" s="59"/>
      <c r="NB218" s="59"/>
      <c r="NC218" s="59"/>
      <c r="ND218" s="59"/>
      <c r="NE218" s="59"/>
      <c r="NF218" s="59"/>
      <c r="NG218" s="59"/>
      <c r="NH218" s="59"/>
      <c r="NI218" s="59"/>
      <c r="NJ218" s="59"/>
    </row>
    <row r="219" spans="1:374" s="121" customFormat="1" ht="32.4" customHeight="1">
      <c r="A219" s="156" t="s">
        <v>468</v>
      </c>
      <c r="B219" s="60" t="s">
        <v>789</v>
      </c>
      <c r="C219" s="65" t="s">
        <v>580</v>
      </c>
      <c r="D219" s="120" t="s">
        <v>496</v>
      </c>
      <c r="E219" s="86"/>
      <c r="F219" s="65"/>
      <c r="G219" s="65"/>
      <c r="H219" s="84"/>
      <c r="I219" s="85"/>
      <c r="J219" s="61"/>
      <c r="K219" s="62"/>
      <c r="L219" s="62"/>
      <c r="M219" s="61"/>
      <c r="N219" s="61"/>
      <c r="O219" s="61"/>
      <c r="P219" s="61"/>
      <c r="Q219" s="83"/>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59"/>
      <c r="HY219" s="59"/>
      <c r="HZ219" s="59"/>
      <c r="IA219" s="59"/>
      <c r="IB219" s="59"/>
      <c r="IC219" s="59"/>
      <c r="ID219" s="59"/>
      <c r="IE219" s="59"/>
      <c r="IF219" s="59"/>
      <c r="IG219" s="59"/>
      <c r="IH219" s="59"/>
      <c r="II219" s="59"/>
      <c r="IJ219" s="59"/>
      <c r="IK219" s="59"/>
      <c r="IL219" s="59"/>
      <c r="IM219" s="59"/>
      <c r="IN219" s="59"/>
      <c r="IO219" s="59"/>
      <c r="IP219" s="59"/>
      <c r="IQ219" s="59"/>
      <c r="IR219" s="59"/>
      <c r="IS219" s="59"/>
      <c r="IT219" s="59"/>
      <c r="IU219" s="59"/>
      <c r="IV219" s="59"/>
      <c r="IW219" s="59"/>
      <c r="IX219" s="59"/>
      <c r="IY219" s="59"/>
      <c r="IZ219" s="59"/>
      <c r="JA219" s="59"/>
      <c r="JB219" s="59"/>
      <c r="JC219" s="59"/>
      <c r="JD219" s="59"/>
      <c r="JE219" s="59"/>
      <c r="JF219" s="59"/>
      <c r="JG219" s="59"/>
      <c r="JH219" s="59"/>
      <c r="JI219" s="59"/>
      <c r="JJ219" s="59"/>
      <c r="JK219" s="59"/>
      <c r="JL219" s="59"/>
      <c r="JM219" s="59"/>
      <c r="JN219" s="59"/>
      <c r="JO219" s="59"/>
      <c r="JP219" s="59"/>
      <c r="JQ219" s="59"/>
      <c r="JR219" s="59"/>
      <c r="JS219" s="59"/>
      <c r="JT219" s="59"/>
      <c r="JU219" s="59"/>
      <c r="JV219" s="59"/>
      <c r="JW219" s="59"/>
      <c r="JX219" s="59"/>
      <c r="JY219" s="59"/>
      <c r="JZ219" s="59"/>
      <c r="KA219" s="59"/>
      <c r="KB219" s="59"/>
      <c r="KC219" s="59"/>
      <c r="KD219" s="59"/>
      <c r="KE219" s="59"/>
      <c r="KF219" s="59"/>
      <c r="KG219" s="59"/>
      <c r="KH219" s="59"/>
      <c r="KI219" s="59"/>
      <c r="KJ219" s="59"/>
      <c r="KK219" s="59"/>
      <c r="KL219" s="59"/>
      <c r="KM219" s="59"/>
      <c r="KN219" s="59"/>
      <c r="KO219" s="59"/>
      <c r="KP219" s="59"/>
      <c r="KQ219" s="59"/>
      <c r="KR219" s="59"/>
      <c r="KS219" s="59"/>
      <c r="KT219" s="59"/>
      <c r="KU219" s="59"/>
      <c r="KV219" s="59"/>
      <c r="KW219" s="59"/>
      <c r="KX219" s="59"/>
      <c r="KY219" s="59"/>
      <c r="KZ219" s="59"/>
      <c r="LA219" s="59"/>
      <c r="LB219" s="59"/>
      <c r="LC219" s="59"/>
      <c r="LD219" s="59"/>
      <c r="LE219" s="59"/>
      <c r="LF219" s="59"/>
      <c r="LG219" s="59"/>
      <c r="LH219" s="59"/>
      <c r="LI219" s="59"/>
      <c r="LJ219" s="59"/>
      <c r="LK219" s="59"/>
      <c r="LL219" s="59"/>
      <c r="LM219" s="59"/>
      <c r="LN219" s="59"/>
      <c r="LO219" s="59"/>
      <c r="LP219" s="59"/>
      <c r="LQ219" s="59"/>
      <c r="LR219" s="59"/>
      <c r="LS219" s="59"/>
      <c r="LT219" s="59"/>
      <c r="LU219" s="59"/>
      <c r="LV219" s="59"/>
      <c r="LW219" s="59"/>
      <c r="LX219" s="59"/>
      <c r="LY219" s="59"/>
      <c r="LZ219" s="59"/>
      <c r="MA219" s="59"/>
      <c r="MB219" s="59"/>
      <c r="MC219" s="59"/>
      <c r="MD219" s="59"/>
      <c r="ME219" s="59"/>
      <c r="MF219" s="59"/>
      <c r="MG219" s="59"/>
      <c r="MH219" s="59"/>
      <c r="MI219" s="59"/>
      <c r="MJ219" s="59"/>
      <c r="MK219" s="59"/>
      <c r="ML219" s="59"/>
      <c r="MM219" s="59"/>
      <c r="MN219" s="59"/>
      <c r="MO219" s="59"/>
      <c r="MP219" s="59"/>
      <c r="MQ219" s="59"/>
      <c r="MR219" s="59"/>
      <c r="MS219" s="59"/>
      <c r="MT219" s="59"/>
      <c r="MU219" s="59"/>
      <c r="MV219" s="59"/>
      <c r="MW219" s="59"/>
      <c r="MX219" s="59"/>
      <c r="MY219" s="59"/>
      <c r="MZ219" s="59"/>
      <c r="NA219" s="59"/>
      <c r="NB219" s="59"/>
      <c r="NC219" s="59"/>
      <c r="ND219" s="59"/>
      <c r="NE219" s="59"/>
      <c r="NF219" s="59"/>
      <c r="NG219" s="59"/>
      <c r="NH219" s="59"/>
      <c r="NI219" s="59"/>
      <c r="NJ219" s="59"/>
    </row>
    <row r="220" spans="1:374" s="121" customFormat="1" ht="32.4" customHeight="1">
      <c r="A220" s="156" t="s">
        <v>469</v>
      </c>
      <c r="B220" s="60" t="s">
        <v>790</v>
      </c>
      <c r="C220" s="65" t="s">
        <v>580</v>
      </c>
      <c r="D220" s="120" t="s">
        <v>497</v>
      </c>
      <c r="E220" s="86"/>
      <c r="F220" s="65"/>
      <c r="G220" s="65"/>
      <c r="H220" s="84"/>
      <c r="I220" s="85"/>
      <c r="J220" s="61"/>
      <c r="K220" s="62"/>
      <c r="L220" s="62"/>
      <c r="M220" s="61"/>
      <c r="N220" s="61"/>
      <c r="O220" s="61"/>
      <c r="P220" s="61"/>
      <c r="Q220" s="83"/>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c r="HV220" s="59"/>
      <c r="HW220" s="59"/>
      <c r="HX220" s="59"/>
      <c r="HY220" s="59"/>
      <c r="HZ220" s="59"/>
      <c r="IA220" s="59"/>
      <c r="IB220" s="59"/>
      <c r="IC220" s="59"/>
      <c r="ID220" s="59"/>
      <c r="IE220" s="59"/>
      <c r="IF220" s="59"/>
      <c r="IG220" s="59"/>
      <c r="IH220" s="59"/>
      <c r="II220" s="59"/>
      <c r="IJ220" s="59"/>
      <c r="IK220" s="59"/>
      <c r="IL220" s="59"/>
      <c r="IM220" s="59"/>
      <c r="IN220" s="59"/>
      <c r="IO220" s="59"/>
      <c r="IP220" s="59"/>
      <c r="IQ220" s="59"/>
      <c r="IR220" s="59"/>
      <c r="IS220" s="59"/>
      <c r="IT220" s="59"/>
      <c r="IU220" s="59"/>
      <c r="IV220" s="59"/>
      <c r="IW220" s="59"/>
      <c r="IX220" s="59"/>
      <c r="IY220" s="59"/>
      <c r="IZ220" s="59"/>
      <c r="JA220" s="59"/>
      <c r="JB220" s="59"/>
      <c r="JC220" s="59"/>
      <c r="JD220" s="59"/>
      <c r="JE220" s="59"/>
      <c r="JF220" s="59"/>
      <c r="JG220" s="59"/>
      <c r="JH220" s="59"/>
      <c r="JI220" s="59"/>
      <c r="JJ220" s="59"/>
      <c r="JK220" s="59"/>
      <c r="JL220" s="59"/>
      <c r="JM220" s="59"/>
      <c r="JN220" s="59"/>
      <c r="JO220" s="59"/>
      <c r="JP220" s="59"/>
      <c r="JQ220" s="59"/>
      <c r="JR220" s="59"/>
      <c r="JS220" s="59"/>
      <c r="JT220" s="59"/>
      <c r="JU220" s="59"/>
      <c r="JV220" s="59"/>
      <c r="JW220" s="59"/>
      <c r="JX220" s="59"/>
      <c r="JY220" s="59"/>
      <c r="JZ220" s="59"/>
      <c r="KA220" s="59"/>
      <c r="KB220" s="59"/>
      <c r="KC220" s="59"/>
      <c r="KD220" s="59"/>
      <c r="KE220" s="59"/>
      <c r="KF220" s="59"/>
      <c r="KG220" s="59"/>
      <c r="KH220" s="59"/>
      <c r="KI220" s="59"/>
      <c r="KJ220" s="59"/>
      <c r="KK220" s="59"/>
      <c r="KL220" s="59"/>
      <c r="KM220" s="59"/>
      <c r="KN220" s="59"/>
      <c r="KO220" s="59"/>
      <c r="KP220" s="59"/>
      <c r="KQ220" s="59"/>
      <c r="KR220" s="59"/>
      <c r="KS220" s="59"/>
      <c r="KT220" s="59"/>
      <c r="KU220" s="59"/>
      <c r="KV220" s="59"/>
      <c r="KW220" s="59"/>
      <c r="KX220" s="59"/>
      <c r="KY220" s="59"/>
      <c r="KZ220" s="59"/>
      <c r="LA220" s="59"/>
      <c r="LB220" s="59"/>
      <c r="LC220" s="59"/>
      <c r="LD220" s="59"/>
      <c r="LE220" s="59"/>
      <c r="LF220" s="59"/>
      <c r="LG220" s="59"/>
      <c r="LH220" s="59"/>
      <c r="LI220" s="59"/>
      <c r="LJ220" s="59"/>
      <c r="LK220" s="59"/>
      <c r="LL220" s="59"/>
      <c r="LM220" s="59"/>
      <c r="LN220" s="59"/>
      <c r="LO220" s="59"/>
      <c r="LP220" s="59"/>
      <c r="LQ220" s="59"/>
      <c r="LR220" s="59"/>
      <c r="LS220" s="59"/>
      <c r="LT220" s="59"/>
      <c r="LU220" s="59"/>
      <c r="LV220" s="59"/>
      <c r="LW220" s="59"/>
      <c r="LX220" s="59"/>
      <c r="LY220" s="59"/>
      <c r="LZ220" s="59"/>
      <c r="MA220" s="59"/>
      <c r="MB220" s="59"/>
      <c r="MC220" s="59"/>
      <c r="MD220" s="59"/>
      <c r="ME220" s="59"/>
      <c r="MF220" s="59"/>
      <c r="MG220" s="59"/>
      <c r="MH220" s="59"/>
      <c r="MI220" s="59"/>
      <c r="MJ220" s="59"/>
      <c r="MK220" s="59"/>
      <c r="ML220" s="59"/>
      <c r="MM220" s="59"/>
      <c r="MN220" s="59"/>
      <c r="MO220" s="59"/>
      <c r="MP220" s="59"/>
      <c r="MQ220" s="59"/>
      <c r="MR220" s="59"/>
      <c r="MS220" s="59"/>
      <c r="MT220" s="59"/>
      <c r="MU220" s="59"/>
      <c r="MV220" s="59"/>
      <c r="MW220" s="59"/>
      <c r="MX220" s="59"/>
      <c r="MY220" s="59"/>
      <c r="MZ220" s="59"/>
      <c r="NA220" s="59"/>
      <c r="NB220" s="59"/>
      <c r="NC220" s="59"/>
      <c r="ND220" s="59"/>
      <c r="NE220" s="59"/>
      <c r="NF220" s="59"/>
      <c r="NG220" s="59"/>
      <c r="NH220" s="59"/>
      <c r="NI220" s="59"/>
      <c r="NJ220" s="59"/>
    </row>
    <row r="221" spans="1:374" s="121" customFormat="1" ht="32.4" customHeight="1">
      <c r="A221" s="156" t="s">
        <v>470</v>
      </c>
      <c r="B221" s="60" t="s">
        <v>791</v>
      </c>
      <c r="C221" s="65" t="s">
        <v>580</v>
      </c>
      <c r="D221" s="120" t="s">
        <v>498</v>
      </c>
      <c r="E221" s="86"/>
      <c r="F221" s="65"/>
      <c r="G221" s="65"/>
      <c r="H221" s="84"/>
      <c r="I221" s="85"/>
      <c r="J221" s="61"/>
      <c r="K221" s="62"/>
      <c r="L221" s="62"/>
      <c r="M221" s="61"/>
      <c r="N221" s="61"/>
      <c r="O221" s="61"/>
      <c r="P221" s="61"/>
      <c r="Q221" s="83"/>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59"/>
      <c r="HY221" s="59"/>
      <c r="HZ221" s="59"/>
      <c r="IA221" s="59"/>
      <c r="IB221" s="59"/>
      <c r="IC221" s="59"/>
      <c r="ID221" s="59"/>
      <c r="IE221" s="59"/>
      <c r="IF221" s="59"/>
      <c r="IG221" s="59"/>
      <c r="IH221" s="59"/>
      <c r="II221" s="59"/>
      <c r="IJ221" s="59"/>
      <c r="IK221" s="59"/>
      <c r="IL221" s="59"/>
      <c r="IM221" s="59"/>
      <c r="IN221" s="59"/>
      <c r="IO221" s="59"/>
      <c r="IP221" s="59"/>
      <c r="IQ221" s="59"/>
      <c r="IR221" s="59"/>
      <c r="IS221" s="59"/>
      <c r="IT221" s="59"/>
      <c r="IU221" s="59"/>
      <c r="IV221" s="59"/>
      <c r="IW221" s="59"/>
      <c r="IX221" s="59"/>
      <c r="IY221" s="59"/>
      <c r="IZ221" s="59"/>
      <c r="JA221" s="59"/>
      <c r="JB221" s="59"/>
      <c r="JC221" s="59"/>
      <c r="JD221" s="59"/>
      <c r="JE221" s="59"/>
      <c r="JF221" s="59"/>
      <c r="JG221" s="59"/>
      <c r="JH221" s="59"/>
      <c r="JI221" s="59"/>
      <c r="JJ221" s="59"/>
      <c r="JK221" s="59"/>
      <c r="JL221" s="59"/>
      <c r="JM221" s="59"/>
      <c r="JN221" s="59"/>
      <c r="JO221" s="59"/>
      <c r="JP221" s="59"/>
      <c r="JQ221" s="59"/>
      <c r="JR221" s="59"/>
      <c r="JS221" s="59"/>
      <c r="JT221" s="59"/>
      <c r="JU221" s="59"/>
      <c r="JV221" s="59"/>
      <c r="JW221" s="59"/>
      <c r="JX221" s="59"/>
      <c r="JY221" s="59"/>
      <c r="JZ221" s="59"/>
      <c r="KA221" s="59"/>
      <c r="KB221" s="59"/>
      <c r="KC221" s="59"/>
      <c r="KD221" s="59"/>
      <c r="KE221" s="59"/>
      <c r="KF221" s="59"/>
      <c r="KG221" s="59"/>
      <c r="KH221" s="59"/>
      <c r="KI221" s="59"/>
      <c r="KJ221" s="59"/>
      <c r="KK221" s="59"/>
      <c r="KL221" s="59"/>
      <c r="KM221" s="59"/>
      <c r="KN221" s="59"/>
      <c r="KO221" s="59"/>
      <c r="KP221" s="59"/>
      <c r="KQ221" s="59"/>
      <c r="KR221" s="59"/>
      <c r="KS221" s="59"/>
      <c r="KT221" s="59"/>
      <c r="KU221" s="59"/>
      <c r="KV221" s="59"/>
      <c r="KW221" s="59"/>
      <c r="KX221" s="59"/>
      <c r="KY221" s="59"/>
      <c r="KZ221" s="59"/>
      <c r="LA221" s="59"/>
      <c r="LB221" s="59"/>
      <c r="LC221" s="59"/>
      <c r="LD221" s="59"/>
      <c r="LE221" s="59"/>
      <c r="LF221" s="59"/>
      <c r="LG221" s="59"/>
      <c r="LH221" s="59"/>
      <c r="LI221" s="59"/>
      <c r="LJ221" s="59"/>
      <c r="LK221" s="59"/>
      <c r="LL221" s="59"/>
      <c r="LM221" s="59"/>
      <c r="LN221" s="59"/>
      <c r="LO221" s="59"/>
      <c r="LP221" s="59"/>
      <c r="LQ221" s="59"/>
      <c r="LR221" s="59"/>
      <c r="LS221" s="59"/>
      <c r="LT221" s="59"/>
      <c r="LU221" s="59"/>
      <c r="LV221" s="59"/>
      <c r="LW221" s="59"/>
      <c r="LX221" s="59"/>
      <c r="LY221" s="59"/>
      <c r="LZ221" s="59"/>
      <c r="MA221" s="59"/>
      <c r="MB221" s="59"/>
      <c r="MC221" s="59"/>
      <c r="MD221" s="59"/>
      <c r="ME221" s="59"/>
      <c r="MF221" s="59"/>
      <c r="MG221" s="59"/>
      <c r="MH221" s="59"/>
      <c r="MI221" s="59"/>
      <c r="MJ221" s="59"/>
      <c r="MK221" s="59"/>
      <c r="ML221" s="59"/>
      <c r="MM221" s="59"/>
      <c r="MN221" s="59"/>
      <c r="MO221" s="59"/>
      <c r="MP221" s="59"/>
      <c r="MQ221" s="59"/>
      <c r="MR221" s="59"/>
      <c r="MS221" s="59"/>
      <c r="MT221" s="59"/>
      <c r="MU221" s="59"/>
      <c r="MV221" s="59"/>
      <c r="MW221" s="59"/>
      <c r="MX221" s="59"/>
      <c r="MY221" s="59"/>
      <c r="MZ221" s="59"/>
      <c r="NA221" s="59"/>
      <c r="NB221" s="59"/>
      <c r="NC221" s="59"/>
      <c r="ND221" s="59"/>
      <c r="NE221" s="59"/>
      <c r="NF221" s="59"/>
      <c r="NG221" s="59"/>
      <c r="NH221" s="59"/>
      <c r="NI221" s="59"/>
      <c r="NJ221" s="59"/>
    </row>
    <row r="222" spans="1:374" s="121" customFormat="1" ht="32.4" customHeight="1">
      <c r="A222" s="156" t="s">
        <v>471</v>
      </c>
      <c r="B222" s="60" t="s">
        <v>792</v>
      </c>
      <c r="C222" s="65" t="s">
        <v>580</v>
      </c>
      <c r="D222" s="120" t="s">
        <v>499</v>
      </c>
      <c r="E222" s="86"/>
      <c r="F222" s="65"/>
      <c r="G222" s="65"/>
      <c r="H222" s="84"/>
      <c r="I222" s="85"/>
      <c r="J222" s="61"/>
      <c r="K222" s="62"/>
      <c r="L222" s="62"/>
      <c r="M222" s="61"/>
      <c r="N222" s="61"/>
      <c r="O222" s="61"/>
      <c r="P222" s="61"/>
      <c r="Q222" s="83"/>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59"/>
      <c r="HY222" s="59"/>
      <c r="HZ222" s="59"/>
      <c r="IA222" s="59"/>
      <c r="IB222" s="59"/>
      <c r="IC222" s="59"/>
      <c r="ID222" s="59"/>
      <c r="IE222" s="59"/>
      <c r="IF222" s="59"/>
      <c r="IG222" s="59"/>
      <c r="IH222" s="59"/>
      <c r="II222" s="59"/>
      <c r="IJ222" s="59"/>
      <c r="IK222" s="59"/>
      <c r="IL222" s="59"/>
      <c r="IM222" s="59"/>
      <c r="IN222" s="59"/>
      <c r="IO222" s="59"/>
      <c r="IP222" s="59"/>
      <c r="IQ222" s="59"/>
      <c r="IR222" s="59"/>
      <c r="IS222" s="59"/>
      <c r="IT222" s="59"/>
      <c r="IU222" s="59"/>
      <c r="IV222" s="59"/>
      <c r="IW222" s="59"/>
      <c r="IX222" s="59"/>
      <c r="IY222" s="59"/>
      <c r="IZ222" s="59"/>
      <c r="JA222" s="59"/>
      <c r="JB222" s="59"/>
      <c r="JC222" s="59"/>
      <c r="JD222" s="59"/>
      <c r="JE222" s="59"/>
      <c r="JF222" s="59"/>
      <c r="JG222" s="59"/>
      <c r="JH222" s="59"/>
      <c r="JI222" s="59"/>
      <c r="JJ222" s="59"/>
      <c r="JK222" s="59"/>
      <c r="JL222" s="59"/>
      <c r="JM222" s="59"/>
      <c r="JN222" s="59"/>
      <c r="JO222" s="59"/>
      <c r="JP222" s="59"/>
      <c r="JQ222" s="59"/>
      <c r="JR222" s="59"/>
      <c r="JS222" s="59"/>
      <c r="JT222" s="59"/>
      <c r="JU222" s="59"/>
      <c r="JV222" s="59"/>
      <c r="JW222" s="59"/>
      <c r="JX222" s="59"/>
      <c r="JY222" s="59"/>
      <c r="JZ222" s="59"/>
      <c r="KA222" s="59"/>
      <c r="KB222" s="59"/>
      <c r="KC222" s="59"/>
      <c r="KD222" s="59"/>
      <c r="KE222" s="59"/>
      <c r="KF222" s="59"/>
      <c r="KG222" s="59"/>
      <c r="KH222" s="59"/>
      <c r="KI222" s="59"/>
      <c r="KJ222" s="59"/>
      <c r="KK222" s="59"/>
      <c r="KL222" s="59"/>
      <c r="KM222" s="59"/>
      <c r="KN222" s="59"/>
      <c r="KO222" s="59"/>
      <c r="KP222" s="59"/>
      <c r="KQ222" s="59"/>
      <c r="KR222" s="59"/>
      <c r="KS222" s="59"/>
      <c r="KT222" s="59"/>
      <c r="KU222" s="59"/>
      <c r="KV222" s="59"/>
      <c r="KW222" s="59"/>
      <c r="KX222" s="59"/>
      <c r="KY222" s="59"/>
      <c r="KZ222" s="59"/>
      <c r="LA222" s="59"/>
      <c r="LB222" s="59"/>
      <c r="LC222" s="59"/>
      <c r="LD222" s="59"/>
      <c r="LE222" s="59"/>
      <c r="LF222" s="59"/>
      <c r="LG222" s="59"/>
      <c r="LH222" s="59"/>
      <c r="LI222" s="59"/>
      <c r="LJ222" s="59"/>
      <c r="LK222" s="59"/>
      <c r="LL222" s="59"/>
      <c r="LM222" s="59"/>
      <c r="LN222" s="59"/>
      <c r="LO222" s="59"/>
      <c r="LP222" s="59"/>
      <c r="LQ222" s="59"/>
      <c r="LR222" s="59"/>
      <c r="LS222" s="59"/>
      <c r="LT222" s="59"/>
      <c r="LU222" s="59"/>
      <c r="LV222" s="59"/>
      <c r="LW222" s="59"/>
      <c r="LX222" s="59"/>
      <c r="LY222" s="59"/>
      <c r="LZ222" s="59"/>
      <c r="MA222" s="59"/>
      <c r="MB222" s="59"/>
      <c r="MC222" s="59"/>
      <c r="MD222" s="59"/>
      <c r="ME222" s="59"/>
      <c r="MF222" s="59"/>
      <c r="MG222" s="59"/>
      <c r="MH222" s="59"/>
      <c r="MI222" s="59"/>
      <c r="MJ222" s="59"/>
      <c r="MK222" s="59"/>
      <c r="ML222" s="59"/>
      <c r="MM222" s="59"/>
      <c r="MN222" s="59"/>
      <c r="MO222" s="59"/>
      <c r="MP222" s="59"/>
      <c r="MQ222" s="59"/>
      <c r="MR222" s="59"/>
      <c r="MS222" s="59"/>
      <c r="MT222" s="59"/>
      <c r="MU222" s="59"/>
      <c r="MV222" s="59"/>
      <c r="MW222" s="59"/>
      <c r="MX222" s="59"/>
      <c r="MY222" s="59"/>
      <c r="MZ222" s="59"/>
      <c r="NA222" s="59"/>
      <c r="NB222" s="59"/>
      <c r="NC222" s="59"/>
      <c r="ND222" s="59"/>
      <c r="NE222" s="59"/>
      <c r="NF222" s="59"/>
      <c r="NG222" s="59"/>
      <c r="NH222" s="59"/>
      <c r="NI222" s="59"/>
      <c r="NJ222" s="59"/>
    </row>
    <row r="223" spans="1:374" s="121" customFormat="1" ht="32.4" customHeight="1">
      <c r="A223" s="156" t="s">
        <v>472</v>
      </c>
      <c r="B223" s="60" t="s">
        <v>793</v>
      </c>
      <c r="C223" s="65" t="s">
        <v>580</v>
      </c>
      <c r="D223" s="120" t="s">
        <v>510</v>
      </c>
      <c r="E223" s="86"/>
      <c r="F223" s="65"/>
      <c r="G223" s="65"/>
      <c r="H223" s="84"/>
      <c r="I223" s="85"/>
      <c r="J223" s="61"/>
      <c r="K223" s="62"/>
      <c r="L223" s="62"/>
      <c r="M223" s="61"/>
      <c r="N223" s="61"/>
      <c r="O223" s="61"/>
      <c r="P223" s="61"/>
      <c r="Q223" s="83"/>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59"/>
      <c r="HY223" s="59"/>
      <c r="HZ223" s="59"/>
      <c r="IA223" s="59"/>
      <c r="IB223" s="59"/>
      <c r="IC223" s="59"/>
      <c r="ID223" s="59"/>
      <c r="IE223" s="59"/>
      <c r="IF223" s="59"/>
      <c r="IG223" s="59"/>
      <c r="IH223" s="59"/>
      <c r="II223" s="59"/>
      <c r="IJ223" s="59"/>
      <c r="IK223" s="59"/>
      <c r="IL223" s="59"/>
      <c r="IM223" s="59"/>
      <c r="IN223" s="59"/>
      <c r="IO223" s="59"/>
      <c r="IP223" s="59"/>
      <c r="IQ223" s="59"/>
      <c r="IR223" s="59"/>
      <c r="IS223" s="59"/>
      <c r="IT223" s="59"/>
      <c r="IU223" s="59"/>
      <c r="IV223" s="59"/>
      <c r="IW223" s="59"/>
      <c r="IX223" s="59"/>
      <c r="IY223" s="59"/>
      <c r="IZ223" s="59"/>
      <c r="JA223" s="59"/>
      <c r="JB223" s="59"/>
      <c r="JC223" s="59"/>
      <c r="JD223" s="59"/>
      <c r="JE223" s="59"/>
      <c r="JF223" s="59"/>
      <c r="JG223" s="59"/>
      <c r="JH223" s="59"/>
      <c r="JI223" s="59"/>
      <c r="JJ223" s="59"/>
      <c r="JK223" s="59"/>
      <c r="JL223" s="59"/>
      <c r="JM223" s="59"/>
      <c r="JN223" s="59"/>
      <c r="JO223" s="59"/>
      <c r="JP223" s="59"/>
      <c r="JQ223" s="59"/>
      <c r="JR223" s="59"/>
      <c r="JS223" s="59"/>
      <c r="JT223" s="59"/>
      <c r="JU223" s="59"/>
      <c r="JV223" s="59"/>
      <c r="JW223" s="59"/>
      <c r="JX223" s="59"/>
      <c r="JY223" s="59"/>
      <c r="JZ223" s="59"/>
      <c r="KA223" s="59"/>
      <c r="KB223" s="59"/>
      <c r="KC223" s="59"/>
      <c r="KD223" s="59"/>
      <c r="KE223" s="59"/>
      <c r="KF223" s="59"/>
      <c r="KG223" s="59"/>
      <c r="KH223" s="59"/>
      <c r="KI223" s="59"/>
      <c r="KJ223" s="59"/>
      <c r="KK223" s="59"/>
      <c r="KL223" s="59"/>
      <c r="KM223" s="59"/>
      <c r="KN223" s="59"/>
      <c r="KO223" s="59"/>
      <c r="KP223" s="59"/>
      <c r="KQ223" s="59"/>
      <c r="KR223" s="59"/>
      <c r="KS223" s="59"/>
      <c r="KT223" s="59"/>
      <c r="KU223" s="59"/>
      <c r="KV223" s="59"/>
      <c r="KW223" s="59"/>
      <c r="KX223" s="59"/>
      <c r="KY223" s="59"/>
      <c r="KZ223" s="59"/>
      <c r="LA223" s="59"/>
      <c r="LB223" s="59"/>
      <c r="LC223" s="59"/>
      <c r="LD223" s="59"/>
      <c r="LE223" s="59"/>
      <c r="LF223" s="59"/>
      <c r="LG223" s="59"/>
      <c r="LH223" s="59"/>
      <c r="LI223" s="59"/>
      <c r="LJ223" s="59"/>
      <c r="LK223" s="59"/>
      <c r="LL223" s="59"/>
      <c r="LM223" s="59"/>
      <c r="LN223" s="59"/>
      <c r="LO223" s="59"/>
      <c r="LP223" s="59"/>
      <c r="LQ223" s="59"/>
      <c r="LR223" s="59"/>
      <c r="LS223" s="59"/>
      <c r="LT223" s="59"/>
      <c r="LU223" s="59"/>
      <c r="LV223" s="59"/>
      <c r="LW223" s="59"/>
      <c r="LX223" s="59"/>
      <c r="LY223" s="59"/>
      <c r="LZ223" s="59"/>
      <c r="MA223" s="59"/>
      <c r="MB223" s="59"/>
      <c r="MC223" s="59"/>
      <c r="MD223" s="59"/>
      <c r="ME223" s="59"/>
      <c r="MF223" s="59"/>
      <c r="MG223" s="59"/>
      <c r="MH223" s="59"/>
      <c r="MI223" s="59"/>
      <c r="MJ223" s="59"/>
      <c r="MK223" s="59"/>
      <c r="ML223" s="59"/>
      <c r="MM223" s="59"/>
      <c r="MN223" s="59"/>
      <c r="MO223" s="59"/>
      <c r="MP223" s="59"/>
      <c r="MQ223" s="59"/>
      <c r="MR223" s="59"/>
      <c r="MS223" s="59"/>
      <c r="MT223" s="59"/>
      <c r="MU223" s="59"/>
      <c r="MV223" s="59"/>
      <c r="MW223" s="59"/>
      <c r="MX223" s="59"/>
      <c r="MY223" s="59"/>
      <c r="MZ223" s="59"/>
      <c r="NA223" s="59"/>
      <c r="NB223" s="59"/>
      <c r="NC223" s="59"/>
      <c r="ND223" s="59"/>
      <c r="NE223" s="59"/>
      <c r="NF223" s="59"/>
      <c r="NG223" s="59"/>
      <c r="NH223" s="59"/>
      <c r="NI223" s="59"/>
      <c r="NJ223" s="59"/>
    </row>
    <row r="224" spans="1:374" s="121" customFormat="1" ht="32.4" customHeight="1">
      <c r="A224" s="156" t="s">
        <v>473</v>
      </c>
      <c r="B224" s="60" t="s">
        <v>794</v>
      </c>
      <c r="C224" s="65" t="s">
        <v>580</v>
      </c>
      <c r="D224" s="120" t="s">
        <v>500</v>
      </c>
      <c r="E224" s="86"/>
      <c r="F224" s="65"/>
      <c r="G224" s="65"/>
      <c r="H224" s="84"/>
      <c r="I224" s="85"/>
      <c r="J224" s="61"/>
      <c r="K224" s="62"/>
      <c r="L224" s="62"/>
      <c r="M224" s="61"/>
      <c r="N224" s="61"/>
      <c r="O224" s="61"/>
      <c r="P224" s="61"/>
      <c r="Q224" s="83"/>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59"/>
      <c r="HY224" s="59"/>
      <c r="HZ224" s="59"/>
      <c r="IA224" s="59"/>
      <c r="IB224" s="59"/>
      <c r="IC224" s="59"/>
      <c r="ID224" s="59"/>
      <c r="IE224" s="59"/>
      <c r="IF224" s="59"/>
      <c r="IG224" s="59"/>
      <c r="IH224" s="59"/>
      <c r="II224" s="59"/>
      <c r="IJ224" s="59"/>
      <c r="IK224" s="59"/>
      <c r="IL224" s="59"/>
      <c r="IM224" s="59"/>
      <c r="IN224" s="59"/>
      <c r="IO224" s="59"/>
      <c r="IP224" s="59"/>
      <c r="IQ224" s="59"/>
      <c r="IR224" s="59"/>
      <c r="IS224" s="59"/>
      <c r="IT224" s="59"/>
      <c r="IU224" s="59"/>
      <c r="IV224" s="59"/>
      <c r="IW224" s="59"/>
      <c r="IX224" s="59"/>
      <c r="IY224" s="59"/>
      <c r="IZ224" s="59"/>
      <c r="JA224" s="59"/>
      <c r="JB224" s="59"/>
      <c r="JC224" s="59"/>
      <c r="JD224" s="59"/>
      <c r="JE224" s="59"/>
      <c r="JF224" s="59"/>
      <c r="JG224" s="59"/>
      <c r="JH224" s="59"/>
      <c r="JI224" s="59"/>
      <c r="JJ224" s="59"/>
      <c r="JK224" s="59"/>
      <c r="JL224" s="59"/>
      <c r="JM224" s="59"/>
      <c r="JN224" s="59"/>
      <c r="JO224" s="59"/>
      <c r="JP224" s="59"/>
      <c r="JQ224" s="59"/>
      <c r="JR224" s="59"/>
      <c r="JS224" s="59"/>
      <c r="JT224" s="59"/>
      <c r="JU224" s="59"/>
      <c r="JV224" s="59"/>
      <c r="JW224" s="59"/>
      <c r="JX224" s="59"/>
      <c r="JY224" s="59"/>
      <c r="JZ224" s="59"/>
      <c r="KA224" s="59"/>
      <c r="KB224" s="59"/>
      <c r="KC224" s="59"/>
      <c r="KD224" s="59"/>
      <c r="KE224" s="59"/>
      <c r="KF224" s="59"/>
      <c r="KG224" s="59"/>
      <c r="KH224" s="59"/>
      <c r="KI224" s="59"/>
      <c r="KJ224" s="59"/>
      <c r="KK224" s="59"/>
      <c r="KL224" s="59"/>
      <c r="KM224" s="59"/>
      <c r="KN224" s="59"/>
      <c r="KO224" s="59"/>
      <c r="KP224" s="59"/>
      <c r="KQ224" s="59"/>
      <c r="KR224" s="59"/>
      <c r="KS224" s="59"/>
      <c r="KT224" s="59"/>
      <c r="KU224" s="59"/>
      <c r="KV224" s="59"/>
      <c r="KW224" s="59"/>
      <c r="KX224" s="59"/>
      <c r="KY224" s="59"/>
      <c r="KZ224" s="59"/>
      <c r="LA224" s="59"/>
      <c r="LB224" s="59"/>
      <c r="LC224" s="59"/>
      <c r="LD224" s="59"/>
      <c r="LE224" s="59"/>
      <c r="LF224" s="59"/>
      <c r="LG224" s="59"/>
      <c r="LH224" s="59"/>
      <c r="LI224" s="59"/>
      <c r="LJ224" s="59"/>
      <c r="LK224" s="59"/>
      <c r="LL224" s="59"/>
      <c r="LM224" s="59"/>
      <c r="LN224" s="59"/>
      <c r="LO224" s="59"/>
      <c r="LP224" s="59"/>
      <c r="LQ224" s="59"/>
      <c r="LR224" s="59"/>
      <c r="LS224" s="59"/>
      <c r="LT224" s="59"/>
      <c r="LU224" s="59"/>
      <c r="LV224" s="59"/>
      <c r="LW224" s="59"/>
      <c r="LX224" s="59"/>
      <c r="LY224" s="59"/>
      <c r="LZ224" s="59"/>
      <c r="MA224" s="59"/>
      <c r="MB224" s="59"/>
      <c r="MC224" s="59"/>
      <c r="MD224" s="59"/>
      <c r="ME224" s="59"/>
      <c r="MF224" s="59"/>
      <c r="MG224" s="59"/>
      <c r="MH224" s="59"/>
      <c r="MI224" s="59"/>
      <c r="MJ224" s="59"/>
      <c r="MK224" s="59"/>
      <c r="ML224" s="59"/>
      <c r="MM224" s="59"/>
      <c r="MN224" s="59"/>
      <c r="MO224" s="59"/>
      <c r="MP224" s="59"/>
      <c r="MQ224" s="59"/>
      <c r="MR224" s="59"/>
      <c r="MS224" s="59"/>
      <c r="MT224" s="59"/>
      <c r="MU224" s="59"/>
      <c r="MV224" s="59"/>
      <c r="MW224" s="59"/>
      <c r="MX224" s="59"/>
      <c r="MY224" s="59"/>
      <c r="MZ224" s="59"/>
      <c r="NA224" s="59"/>
      <c r="NB224" s="59"/>
      <c r="NC224" s="59"/>
      <c r="ND224" s="59"/>
      <c r="NE224" s="59"/>
      <c r="NF224" s="59"/>
      <c r="NG224" s="59"/>
      <c r="NH224" s="59"/>
      <c r="NI224" s="59"/>
      <c r="NJ224" s="59"/>
    </row>
    <row r="225" spans="1:374" s="121" customFormat="1" ht="32.4" customHeight="1">
      <c r="A225" s="156" t="s">
        <v>474</v>
      </c>
      <c r="B225" s="60" t="s">
        <v>795</v>
      </c>
      <c r="C225" s="65" t="s">
        <v>580</v>
      </c>
      <c r="D225" s="120" t="s">
        <v>501</v>
      </c>
      <c r="E225" s="86"/>
      <c r="F225" s="65"/>
      <c r="G225" s="65"/>
      <c r="H225" s="84"/>
      <c r="I225" s="85"/>
      <c r="J225" s="61"/>
      <c r="K225" s="62"/>
      <c r="L225" s="62"/>
      <c r="M225" s="61"/>
      <c r="N225" s="61"/>
      <c r="O225" s="61"/>
      <c r="P225" s="61"/>
      <c r="Q225" s="83"/>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c r="IL225" s="59"/>
      <c r="IM225" s="59"/>
      <c r="IN225" s="59"/>
      <c r="IO225" s="59"/>
      <c r="IP225" s="59"/>
      <c r="IQ225" s="59"/>
      <c r="IR225" s="59"/>
      <c r="IS225" s="59"/>
      <c r="IT225" s="59"/>
      <c r="IU225" s="59"/>
      <c r="IV225" s="59"/>
      <c r="IW225" s="59"/>
      <c r="IX225" s="59"/>
      <c r="IY225" s="59"/>
      <c r="IZ225" s="59"/>
      <c r="JA225" s="59"/>
      <c r="JB225" s="59"/>
      <c r="JC225" s="59"/>
      <c r="JD225" s="59"/>
      <c r="JE225" s="59"/>
      <c r="JF225" s="59"/>
      <c r="JG225" s="59"/>
      <c r="JH225" s="59"/>
      <c r="JI225" s="59"/>
      <c r="JJ225" s="59"/>
      <c r="JK225" s="59"/>
      <c r="JL225" s="59"/>
      <c r="JM225" s="59"/>
      <c r="JN225" s="59"/>
      <c r="JO225" s="59"/>
      <c r="JP225" s="59"/>
      <c r="JQ225" s="59"/>
      <c r="JR225" s="59"/>
      <c r="JS225" s="59"/>
      <c r="JT225" s="59"/>
      <c r="JU225" s="59"/>
      <c r="JV225" s="59"/>
      <c r="JW225" s="59"/>
      <c r="JX225" s="59"/>
      <c r="JY225" s="59"/>
      <c r="JZ225" s="59"/>
      <c r="KA225" s="59"/>
      <c r="KB225" s="59"/>
      <c r="KC225" s="59"/>
      <c r="KD225" s="59"/>
      <c r="KE225" s="59"/>
      <c r="KF225" s="59"/>
      <c r="KG225" s="59"/>
      <c r="KH225" s="59"/>
      <c r="KI225" s="59"/>
      <c r="KJ225" s="59"/>
      <c r="KK225" s="59"/>
      <c r="KL225" s="59"/>
      <c r="KM225" s="59"/>
      <c r="KN225" s="59"/>
      <c r="KO225" s="59"/>
      <c r="KP225" s="59"/>
      <c r="KQ225" s="59"/>
      <c r="KR225" s="59"/>
      <c r="KS225" s="59"/>
      <c r="KT225" s="59"/>
      <c r="KU225" s="59"/>
      <c r="KV225" s="59"/>
      <c r="KW225" s="59"/>
      <c r="KX225" s="59"/>
      <c r="KY225" s="59"/>
      <c r="KZ225" s="59"/>
      <c r="LA225" s="59"/>
      <c r="LB225" s="59"/>
      <c r="LC225" s="59"/>
      <c r="LD225" s="59"/>
      <c r="LE225" s="59"/>
      <c r="LF225" s="59"/>
      <c r="LG225" s="59"/>
      <c r="LH225" s="59"/>
      <c r="LI225" s="59"/>
      <c r="LJ225" s="59"/>
      <c r="LK225" s="59"/>
      <c r="LL225" s="59"/>
      <c r="LM225" s="59"/>
      <c r="LN225" s="59"/>
      <c r="LO225" s="59"/>
      <c r="LP225" s="59"/>
      <c r="LQ225" s="59"/>
      <c r="LR225" s="59"/>
      <c r="LS225" s="59"/>
      <c r="LT225" s="59"/>
      <c r="LU225" s="59"/>
      <c r="LV225" s="59"/>
      <c r="LW225" s="59"/>
      <c r="LX225" s="59"/>
      <c r="LY225" s="59"/>
      <c r="LZ225" s="59"/>
      <c r="MA225" s="59"/>
      <c r="MB225" s="59"/>
      <c r="MC225" s="59"/>
      <c r="MD225" s="59"/>
      <c r="ME225" s="59"/>
      <c r="MF225" s="59"/>
      <c r="MG225" s="59"/>
      <c r="MH225" s="59"/>
      <c r="MI225" s="59"/>
      <c r="MJ225" s="59"/>
      <c r="MK225" s="59"/>
      <c r="ML225" s="59"/>
      <c r="MM225" s="59"/>
      <c r="MN225" s="59"/>
      <c r="MO225" s="59"/>
      <c r="MP225" s="59"/>
      <c r="MQ225" s="59"/>
      <c r="MR225" s="59"/>
      <c r="MS225" s="59"/>
      <c r="MT225" s="59"/>
      <c r="MU225" s="59"/>
      <c r="MV225" s="59"/>
      <c r="MW225" s="59"/>
      <c r="MX225" s="59"/>
      <c r="MY225" s="59"/>
      <c r="MZ225" s="59"/>
      <c r="NA225" s="59"/>
      <c r="NB225" s="59"/>
      <c r="NC225" s="59"/>
      <c r="ND225" s="59"/>
      <c r="NE225" s="59"/>
      <c r="NF225" s="59"/>
      <c r="NG225" s="59"/>
      <c r="NH225" s="59"/>
      <c r="NI225" s="59"/>
      <c r="NJ225" s="59"/>
    </row>
    <row r="226" spans="1:374" s="121" customFormat="1" ht="32.4" customHeight="1">
      <c r="A226" s="156" t="s">
        <v>475</v>
      </c>
      <c r="B226" s="60" t="s">
        <v>796</v>
      </c>
      <c r="C226" s="65" t="s">
        <v>580</v>
      </c>
      <c r="D226" s="120" t="s">
        <v>502</v>
      </c>
      <c r="E226" s="86"/>
      <c r="F226" s="65"/>
      <c r="G226" s="65"/>
      <c r="H226" s="84"/>
      <c r="I226" s="85"/>
      <c r="J226" s="61"/>
      <c r="K226" s="62"/>
      <c r="L226" s="62"/>
      <c r="M226" s="61"/>
      <c r="N226" s="61"/>
      <c r="O226" s="61"/>
      <c r="P226" s="61"/>
      <c r="Q226" s="83"/>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c r="IL226" s="59"/>
      <c r="IM226" s="59"/>
      <c r="IN226" s="59"/>
      <c r="IO226" s="59"/>
      <c r="IP226" s="59"/>
      <c r="IQ226" s="59"/>
      <c r="IR226" s="59"/>
      <c r="IS226" s="59"/>
      <c r="IT226" s="59"/>
      <c r="IU226" s="59"/>
      <c r="IV226" s="59"/>
      <c r="IW226" s="59"/>
      <c r="IX226" s="59"/>
      <c r="IY226" s="59"/>
      <c r="IZ226" s="59"/>
      <c r="JA226" s="59"/>
      <c r="JB226" s="59"/>
      <c r="JC226" s="59"/>
      <c r="JD226" s="59"/>
      <c r="JE226" s="59"/>
      <c r="JF226" s="59"/>
      <c r="JG226" s="59"/>
      <c r="JH226" s="59"/>
      <c r="JI226" s="59"/>
      <c r="JJ226" s="59"/>
      <c r="JK226" s="59"/>
      <c r="JL226" s="59"/>
      <c r="JM226" s="59"/>
      <c r="JN226" s="59"/>
      <c r="JO226" s="59"/>
      <c r="JP226" s="59"/>
      <c r="JQ226" s="59"/>
      <c r="JR226" s="59"/>
      <c r="JS226" s="59"/>
      <c r="JT226" s="59"/>
      <c r="JU226" s="59"/>
      <c r="JV226" s="59"/>
      <c r="JW226" s="59"/>
      <c r="JX226" s="59"/>
      <c r="JY226" s="59"/>
      <c r="JZ226" s="59"/>
      <c r="KA226" s="59"/>
      <c r="KB226" s="59"/>
      <c r="KC226" s="59"/>
      <c r="KD226" s="59"/>
      <c r="KE226" s="59"/>
      <c r="KF226" s="59"/>
      <c r="KG226" s="59"/>
      <c r="KH226" s="59"/>
      <c r="KI226" s="59"/>
      <c r="KJ226" s="59"/>
      <c r="KK226" s="59"/>
      <c r="KL226" s="59"/>
      <c r="KM226" s="59"/>
      <c r="KN226" s="59"/>
      <c r="KO226" s="59"/>
      <c r="KP226" s="59"/>
      <c r="KQ226" s="59"/>
      <c r="KR226" s="59"/>
      <c r="KS226" s="59"/>
      <c r="KT226" s="59"/>
      <c r="KU226" s="59"/>
      <c r="KV226" s="59"/>
      <c r="KW226" s="59"/>
      <c r="KX226" s="59"/>
      <c r="KY226" s="59"/>
      <c r="KZ226" s="59"/>
      <c r="LA226" s="59"/>
      <c r="LB226" s="59"/>
      <c r="LC226" s="59"/>
      <c r="LD226" s="59"/>
      <c r="LE226" s="59"/>
      <c r="LF226" s="59"/>
      <c r="LG226" s="59"/>
      <c r="LH226" s="59"/>
      <c r="LI226" s="59"/>
      <c r="LJ226" s="59"/>
      <c r="LK226" s="59"/>
      <c r="LL226" s="59"/>
      <c r="LM226" s="59"/>
      <c r="LN226" s="59"/>
      <c r="LO226" s="59"/>
      <c r="LP226" s="59"/>
      <c r="LQ226" s="59"/>
      <c r="LR226" s="59"/>
      <c r="LS226" s="59"/>
      <c r="LT226" s="59"/>
      <c r="LU226" s="59"/>
      <c r="LV226" s="59"/>
      <c r="LW226" s="59"/>
      <c r="LX226" s="59"/>
      <c r="LY226" s="59"/>
      <c r="LZ226" s="59"/>
      <c r="MA226" s="59"/>
      <c r="MB226" s="59"/>
      <c r="MC226" s="59"/>
      <c r="MD226" s="59"/>
      <c r="ME226" s="59"/>
      <c r="MF226" s="59"/>
      <c r="MG226" s="59"/>
      <c r="MH226" s="59"/>
      <c r="MI226" s="59"/>
      <c r="MJ226" s="59"/>
      <c r="MK226" s="59"/>
      <c r="ML226" s="59"/>
      <c r="MM226" s="59"/>
      <c r="MN226" s="59"/>
      <c r="MO226" s="59"/>
      <c r="MP226" s="59"/>
      <c r="MQ226" s="59"/>
      <c r="MR226" s="59"/>
      <c r="MS226" s="59"/>
      <c r="MT226" s="59"/>
      <c r="MU226" s="59"/>
      <c r="MV226" s="59"/>
      <c r="MW226" s="59"/>
      <c r="MX226" s="59"/>
      <c r="MY226" s="59"/>
      <c r="MZ226" s="59"/>
      <c r="NA226" s="59"/>
      <c r="NB226" s="59"/>
      <c r="NC226" s="59"/>
      <c r="ND226" s="59"/>
      <c r="NE226" s="59"/>
      <c r="NF226" s="59"/>
      <c r="NG226" s="59"/>
      <c r="NH226" s="59"/>
      <c r="NI226" s="59"/>
      <c r="NJ226" s="59"/>
    </row>
    <row r="227" spans="1:374" s="121" customFormat="1" ht="32.4" customHeight="1">
      <c r="A227" s="156" t="s">
        <v>476</v>
      </c>
      <c r="B227" s="60" t="s">
        <v>797</v>
      </c>
      <c r="C227" s="65" t="s">
        <v>580</v>
      </c>
      <c r="D227" s="120" t="s">
        <v>503</v>
      </c>
      <c r="E227" s="86"/>
      <c r="F227" s="65"/>
      <c r="G227" s="65"/>
      <c r="H227" s="84"/>
      <c r="I227" s="85"/>
      <c r="J227" s="61"/>
      <c r="K227" s="62"/>
      <c r="L227" s="62"/>
      <c r="M227" s="61"/>
      <c r="N227" s="61"/>
      <c r="O227" s="61"/>
      <c r="P227" s="61"/>
      <c r="Q227" s="83"/>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59"/>
      <c r="HY227" s="59"/>
      <c r="HZ227" s="59"/>
      <c r="IA227" s="59"/>
      <c r="IB227" s="59"/>
      <c r="IC227" s="59"/>
      <c r="ID227" s="59"/>
      <c r="IE227" s="59"/>
      <c r="IF227" s="59"/>
      <c r="IG227" s="59"/>
      <c r="IH227" s="59"/>
      <c r="II227" s="59"/>
      <c r="IJ227" s="59"/>
      <c r="IK227" s="59"/>
      <c r="IL227" s="59"/>
      <c r="IM227" s="59"/>
      <c r="IN227" s="59"/>
      <c r="IO227" s="59"/>
      <c r="IP227" s="59"/>
      <c r="IQ227" s="59"/>
      <c r="IR227" s="59"/>
      <c r="IS227" s="59"/>
      <c r="IT227" s="59"/>
      <c r="IU227" s="59"/>
      <c r="IV227" s="59"/>
      <c r="IW227" s="59"/>
      <c r="IX227" s="59"/>
      <c r="IY227" s="59"/>
      <c r="IZ227" s="59"/>
      <c r="JA227" s="59"/>
      <c r="JB227" s="59"/>
      <c r="JC227" s="59"/>
      <c r="JD227" s="59"/>
      <c r="JE227" s="59"/>
      <c r="JF227" s="59"/>
      <c r="JG227" s="59"/>
      <c r="JH227" s="59"/>
      <c r="JI227" s="59"/>
      <c r="JJ227" s="59"/>
      <c r="JK227" s="59"/>
      <c r="JL227" s="59"/>
      <c r="JM227" s="59"/>
      <c r="JN227" s="59"/>
      <c r="JO227" s="59"/>
      <c r="JP227" s="59"/>
      <c r="JQ227" s="59"/>
      <c r="JR227" s="59"/>
      <c r="JS227" s="59"/>
      <c r="JT227" s="59"/>
      <c r="JU227" s="59"/>
      <c r="JV227" s="59"/>
      <c r="JW227" s="59"/>
      <c r="JX227" s="59"/>
      <c r="JY227" s="59"/>
      <c r="JZ227" s="59"/>
      <c r="KA227" s="59"/>
      <c r="KB227" s="59"/>
      <c r="KC227" s="59"/>
      <c r="KD227" s="59"/>
      <c r="KE227" s="59"/>
      <c r="KF227" s="59"/>
      <c r="KG227" s="59"/>
      <c r="KH227" s="59"/>
      <c r="KI227" s="59"/>
      <c r="KJ227" s="59"/>
      <c r="KK227" s="59"/>
      <c r="KL227" s="59"/>
      <c r="KM227" s="59"/>
      <c r="KN227" s="59"/>
      <c r="KO227" s="59"/>
      <c r="KP227" s="59"/>
      <c r="KQ227" s="59"/>
      <c r="KR227" s="59"/>
      <c r="KS227" s="59"/>
      <c r="KT227" s="59"/>
      <c r="KU227" s="59"/>
      <c r="KV227" s="59"/>
      <c r="KW227" s="59"/>
      <c r="KX227" s="59"/>
      <c r="KY227" s="59"/>
      <c r="KZ227" s="59"/>
      <c r="LA227" s="59"/>
      <c r="LB227" s="59"/>
      <c r="LC227" s="59"/>
      <c r="LD227" s="59"/>
      <c r="LE227" s="59"/>
      <c r="LF227" s="59"/>
      <c r="LG227" s="59"/>
      <c r="LH227" s="59"/>
      <c r="LI227" s="59"/>
      <c r="LJ227" s="59"/>
      <c r="LK227" s="59"/>
      <c r="LL227" s="59"/>
      <c r="LM227" s="59"/>
      <c r="LN227" s="59"/>
      <c r="LO227" s="59"/>
      <c r="LP227" s="59"/>
      <c r="LQ227" s="59"/>
      <c r="LR227" s="59"/>
      <c r="LS227" s="59"/>
      <c r="LT227" s="59"/>
      <c r="LU227" s="59"/>
      <c r="LV227" s="59"/>
      <c r="LW227" s="59"/>
      <c r="LX227" s="59"/>
      <c r="LY227" s="59"/>
      <c r="LZ227" s="59"/>
      <c r="MA227" s="59"/>
      <c r="MB227" s="59"/>
      <c r="MC227" s="59"/>
      <c r="MD227" s="59"/>
      <c r="ME227" s="59"/>
      <c r="MF227" s="59"/>
      <c r="MG227" s="59"/>
      <c r="MH227" s="59"/>
      <c r="MI227" s="59"/>
      <c r="MJ227" s="59"/>
      <c r="MK227" s="59"/>
      <c r="ML227" s="59"/>
      <c r="MM227" s="59"/>
      <c r="MN227" s="59"/>
      <c r="MO227" s="59"/>
      <c r="MP227" s="59"/>
      <c r="MQ227" s="59"/>
      <c r="MR227" s="59"/>
      <c r="MS227" s="59"/>
      <c r="MT227" s="59"/>
      <c r="MU227" s="59"/>
      <c r="MV227" s="59"/>
      <c r="MW227" s="59"/>
      <c r="MX227" s="59"/>
      <c r="MY227" s="59"/>
      <c r="MZ227" s="59"/>
      <c r="NA227" s="59"/>
      <c r="NB227" s="59"/>
      <c r="NC227" s="59"/>
      <c r="ND227" s="59"/>
      <c r="NE227" s="59"/>
      <c r="NF227" s="59"/>
      <c r="NG227" s="59"/>
      <c r="NH227" s="59"/>
      <c r="NI227" s="59"/>
      <c r="NJ227" s="59"/>
    </row>
    <row r="228" spans="1:374" s="121" customFormat="1" ht="32.4" customHeight="1">
      <c r="A228" s="156" t="s">
        <v>477</v>
      </c>
      <c r="B228" s="60" t="s">
        <v>798</v>
      </c>
      <c r="C228" s="65" t="s">
        <v>580</v>
      </c>
      <c r="D228" s="120" t="s">
        <v>504</v>
      </c>
      <c r="E228" s="86"/>
      <c r="F228" s="65"/>
      <c r="G228" s="65"/>
      <c r="H228" s="84"/>
      <c r="I228" s="85"/>
      <c r="J228" s="61"/>
      <c r="K228" s="62"/>
      <c r="L228" s="62"/>
      <c r="M228" s="61"/>
      <c r="N228" s="61"/>
      <c r="O228" s="61"/>
      <c r="P228" s="61"/>
      <c r="Q228" s="83"/>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59"/>
      <c r="HY228" s="59"/>
      <c r="HZ228" s="59"/>
      <c r="IA228" s="59"/>
      <c r="IB228" s="59"/>
      <c r="IC228" s="59"/>
      <c r="ID228" s="59"/>
      <c r="IE228" s="59"/>
      <c r="IF228" s="59"/>
      <c r="IG228" s="59"/>
      <c r="IH228" s="59"/>
      <c r="II228" s="59"/>
      <c r="IJ228" s="59"/>
      <c r="IK228" s="59"/>
      <c r="IL228" s="59"/>
      <c r="IM228" s="59"/>
      <c r="IN228" s="59"/>
      <c r="IO228" s="59"/>
      <c r="IP228" s="59"/>
      <c r="IQ228" s="59"/>
      <c r="IR228" s="59"/>
      <c r="IS228" s="59"/>
      <c r="IT228" s="59"/>
      <c r="IU228" s="59"/>
      <c r="IV228" s="59"/>
      <c r="IW228" s="59"/>
      <c r="IX228" s="59"/>
      <c r="IY228" s="59"/>
      <c r="IZ228" s="59"/>
      <c r="JA228" s="59"/>
      <c r="JB228" s="59"/>
      <c r="JC228" s="59"/>
      <c r="JD228" s="59"/>
      <c r="JE228" s="59"/>
      <c r="JF228" s="59"/>
      <c r="JG228" s="59"/>
      <c r="JH228" s="59"/>
      <c r="JI228" s="59"/>
      <c r="JJ228" s="59"/>
      <c r="JK228" s="59"/>
      <c r="JL228" s="59"/>
      <c r="JM228" s="59"/>
      <c r="JN228" s="59"/>
      <c r="JO228" s="59"/>
      <c r="JP228" s="59"/>
      <c r="JQ228" s="59"/>
      <c r="JR228" s="59"/>
      <c r="JS228" s="59"/>
      <c r="JT228" s="59"/>
      <c r="JU228" s="59"/>
      <c r="JV228" s="59"/>
      <c r="JW228" s="59"/>
      <c r="JX228" s="59"/>
      <c r="JY228" s="59"/>
      <c r="JZ228" s="59"/>
      <c r="KA228" s="59"/>
      <c r="KB228" s="59"/>
      <c r="KC228" s="59"/>
      <c r="KD228" s="59"/>
      <c r="KE228" s="59"/>
      <c r="KF228" s="59"/>
      <c r="KG228" s="59"/>
      <c r="KH228" s="59"/>
      <c r="KI228" s="59"/>
      <c r="KJ228" s="59"/>
      <c r="KK228" s="59"/>
      <c r="KL228" s="59"/>
      <c r="KM228" s="59"/>
      <c r="KN228" s="59"/>
      <c r="KO228" s="59"/>
      <c r="KP228" s="59"/>
      <c r="KQ228" s="59"/>
      <c r="KR228" s="59"/>
      <c r="KS228" s="59"/>
      <c r="KT228" s="59"/>
      <c r="KU228" s="59"/>
      <c r="KV228" s="59"/>
      <c r="KW228" s="59"/>
      <c r="KX228" s="59"/>
      <c r="KY228" s="59"/>
      <c r="KZ228" s="59"/>
      <c r="LA228" s="59"/>
      <c r="LB228" s="59"/>
      <c r="LC228" s="59"/>
      <c r="LD228" s="59"/>
      <c r="LE228" s="59"/>
      <c r="LF228" s="59"/>
      <c r="LG228" s="59"/>
      <c r="LH228" s="59"/>
      <c r="LI228" s="59"/>
      <c r="LJ228" s="59"/>
      <c r="LK228" s="59"/>
      <c r="LL228" s="59"/>
      <c r="LM228" s="59"/>
      <c r="LN228" s="59"/>
      <c r="LO228" s="59"/>
      <c r="LP228" s="59"/>
      <c r="LQ228" s="59"/>
      <c r="LR228" s="59"/>
      <c r="LS228" s="59"/>
      <c r="LT228" s="59"/>
      <c r="LU228" s="59"/>
      <c r="LV228" s="59"/>
      <c r="LW228" s="59"/>
      <c r="LX228" s="59"/>
      <c r="LY228" s="59"/>
      <c r="LZ228" s="59"/>
      <c r="MA228" s="59"/>
      <c r="MB228" s="59"/>
      <c r="MC228" s="59"/>
      <c r="MD228" s="59"/>
      <c r="ME228" s="59"/>
      <c r="MF228" s="59"/>
      <c r="MG228" s="59"/>
      <c r="MH228" s="59"/>
      <c r="MI228" s="59"/>
      <c r="MJ228" s="59"/>
      <c r="MK228" s="59"/>
      <c r="ML228" s="59"/>
      <c r="MM228" s="59"/>
      <c r="MN228" s="59"/>
      <c r="MO228" s="59"/>
      <c r="MP228" s="59"/>
      <c r="MQ228" s="59"/>
      <c r="MR228" s="59"/>
      <c r="MS228" s="59"/>
      <c r="MT228" s="59"/>
      <c r="MU228" s="59"/>
      <c r="MV228" s="59"/>
      <c r="MW228" s="59"/>
      <c r="MX228" s="59"/>
      <c r="MY228" s="59"/>
      <c r="MZ228" s="59"/>
      <c r="NA228" s="59"/>
      <c r="NB228" s="59"/>
      <c r="NC228" s="59"/>
      <c r="ND228" s="59"/>
      <c r="NE228" s="59"/>
      <c r="NF228" s="59"/>
      <c r="NG228" s="59"/>
      <c r="NH228" s="59"/>
      <c r="NI228" s="59"/>
      <c r="NJ228" s="59"/>
    </row>
    <row r="229" spans="1:374" s="121" customFormat="1" ht="32.4" customHeight="1">
      <c r="A229" s="156" t="s">
        <v>478</v>
      </c>
      <c r="B229" s="60" t="s">
        <v>799</v>
      </c>
      <c r="C229" s="65" t="s">
        <v>580</v>
      </c>
      <c r="D229" s="120" t="s">
        <v>505</v>
      </c>
      <c r="E229" s="86"/>
      <c r="F229" s="65"/>
      <c r="G229" s="65"/>
      <c r="H229" s="84"/>
      <c r="I229" s="85"/>
      <c r="J229" s="61"/>
      <c r="K229" s="62"/>
      <c r="L229" s="62"/>
      <c r="M229" s="61"/>
      <c r="N229" s="61"/>
      <c r="O229" s="61"/>
      <c r="P229" s="61"/>
      <c r="Q229" s="83"/>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c r="HP229" s="59"/>
      <c r="HQ229" s="59"/>
      <c r="HR229" s="59"/>
      <c r="HS229" s="59"/>
      <c r="HT229" s="59"/>
      <c r="HU229" s="59"/>
      <c r="HV229" s="59"/>
      <c r="HW229" s="59"/>
      <c r="HX229" s="59"/>
      <c r="HY229" s="59"/>
      <c r="HZ229" s="59"/>
      <c r="IA229" s="59"/>
      <c r="IB229" s="59"/>
      <c r="IC229" s="59"/>
      <c r="ID229" s="59"/>
      <c r="IE229" s="59"/>
      <c r="IF229" s="59"/>
      <c r="IG229" s="59"/>
      <c r="IH229" s="59"/>
      <c r="II229" s="59"/>
      <c r="IJ229" s="59"/>
      <c r="IK229" s="59"/>
      <c r="IL229" s="59"/>
      <c r="IM229" s="59"/>
      <c r="IN229" s="59"/>
      <c r="IO229" s="59"/>
      <c r="IP229" s="59"/>
      <c r="IQ229" s="59"/>
      <c r="IR229" s="59"/>
      <c r="IS229" s="59"/>
      <c r="IT229" s="59"/>
      <c r="IU229" s="59"/>
      <c r="IV229" s="59"/>
      <c r="IW229" s="59"/>
      <c r="IX229" s="59"/>
      <c r="IY229" s="59"/>
      <c r="IZ229" s="59"/>
      <c r="JA229" s="59"/>
      <c r="JB229" s="59"/>
      <c r="JC229" s="59"/>
      <c r="JD229" s="59"/>
      <c r="JE229" s="59"/>
      <c r="JF229" s="59"/>
      <c r="JG229" s="59"/>
      <c r="JH229" s="59"/>
      <c r="JI229" s="59"/>
      <c r="JJ229" s="59"/>
      <c r="JK229" s="59"/>
      <c r="JL229" s="59"/>
      <c r="JM229" s="59"/>
      <c r="JN229" s="59"/>
      <c r="JO229" s="59"/>
      <c r="JP229" s="59"/>
      <c r="JQ229" s="59"/>
      <c r="JR229" s="59"/>
      <c r="JS229" s="59"/>
      <c r="JT229" s="59"/>
      <c r="JU229" s="59"/>
      <c r="JV229" s="59"/>
      <c r="JW229" s="59"/>
      <c r="JX229" s="59"/>
      <c r="JY229" s="59"/>
      <c r="JZ229" s="59"/>
      <c r="KA229" s="59"/>
      <c r="KB229" s="59"/>
      <c r="KC229" s="59"/>
      <c r="KD229" s="59"/>
      <c r="KE229" s="59"/>
      <c r="KF229" s="59"/>
      <c r="KG229" s="59"/>
      <c r="KH229" s="59"/>
      <c r="KI229" s="59"/>
      <c r="KJ229" s="59"/>
      <c r="KK229" s="59"/>
      <c r="KL229" s="59"/>
      <c r="KM229" s="59"/>
      <c r="KN229" s="59"/>
      <c r="KO229" s="59"/>
      <c r="KP229" s="59"/>
      <c r="KQ229" s="59"/>
      <c r="KR229" s="59"/>
      <c r="KS229" s="59"/>
      <c r="KT229" s="59"/>
      <c r="KU229" s="59"/>
      <c r="KV229" s="59"/>
      <c r="KW229" s="59"/>
      <c r="KX229" s="59"/>
      <c r="KY229" s="59"/>
      <c r="KZ229" s="59"/>
      <c r="LA229" s="59"/>
      <c r="LB229" s="59"/>
      <c r="LC229" s="59"/>
      <c r="LD229" s="59"/>
      <c r="LE229" s="59"/>
      <c r="LF229" s="59"/>
      <c r="LG229" s="59"/>
      <c r="LH229" s="59"/>
      <c r="LI229" s="59"/>
      <c r="LJ229" s="59"/>
      <c r="LK229" s="59"/>
      <c r="LL229" s="59"/>
      <c r="LM229" s="59"/>
      <c r="LN229" s="59"/>
      <c r="LO229" s="59"/>
      <c r="LP229" s="59"/>
      <c r="LQ229" s="59"/>
      <c r="LR229" s="59"/>
      <c r="LS229" s="59"/>
      <c r="LT229" s="59"/>
      <c r="LU229" s="59"/>
      <c r="LV229" s="59"/>
      <c r="LW229" s="59"/>
      <c r="LX229" s="59"/>
      <c r="LY229" s="59"/>
      <c r="LZ229" s="59"/>
      <c r="MA229" s="59"/>
      <c r="MB229" s="59"/>
      <c r="MC229" s="59"/>
      <c r="MD229" s="59"/>
      <c r="ME229" s="59"/>
      <c r="MF229" s="59"/>
      <c r="MG229" s="59"/>
      <c r="MH229" s="59"/>
      <c r="MI229" s="59"/>
      <c r="MJ229" s="59"/>
      <c r="MK229" s="59"/>
      <c r="ML229" s="59"/>
      <c r="MM229" s="59"/>
      <c r="MN229" s="59"/>
      <c r="MO229" s="59"/>
      <c r="MP229" s="59"/>
      <c r="MQ229" s="59"/>
      <c r="MR229" s="59"/>
      <c r="MS229" s="59"/>
      <c r="MT229" s="59"/>
      <c r="MU229" s="59"/>
      <c r="MV229" s="59"/>
      <c r="MW229" s="59"/>
      <c r="MX229" s="59"/>
      <c r="MY229" s="59"/>
      <c r="MZ229" s="59"/>
      <c r="NA229" s="59"/>
      <c r="NB229" s="59"/>
      <c r="NC229" s="59"/>
      <c r="ND229" s="59"/>
      <c r="NE229" s="59"/>
      <c r="NF229" s="59"/>
      <c r="NG229" s="59"/>
      <c r="NH229" s="59"/>
      <c r="NI229" s="59"/>
      <c r="NJ229" s="59"/>
    </row>
    <row r="230" spans="1:374" s="121" customFormat="1" ht="32.4" customHeight="1">
      <c r="A230" s="156" t="s">
        <v>479</v>
      </c>
      <c r="B230" s="60" t="s">
        <v>800</v>
      </c>
      <c r="C230" s="65" t="s">
        <v>580</v>
      </c>
      <c r="D230" s="114" t="s">
        <v>669</v>
      </c>
      <c r="E230" s="86"/>
      <c r="F230" s="65"/>
      <c r="G230" s="65"/>
      <c r="H230" s="84"/>
      <c r="I230" s="85"/>
      <c r="J230" s="61"/>
      <c r="K230" s="62"/>
      <c r="L230" s="62"/>
      <c r="M230" s="61"/>
      <c r="N230" s="61"/>
      <c r="O230" s="61"/>
      <c r="P230" s="61"/>
      <c r="Q230" s="83"/>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c r="HP230" s="59"/>
      <c r="HQ230" s="59"/>
      <c r="HR230" s="59"/>
      <c r="HS230" s="59"/>
      <c r="HT230" s="59"/>
      <c r="HU230" s="59"/>
      <c r="HV230" s="59"/>
      <c r="HW230" s="59"/>
      <c r="HX230" s="59"/>
      <c r="HY230" s="59"/>
      <c r="HZ230" s="59"/>
      <c r="IA230" s="59"/>
      <c r="IB230" s="59"/>
      <c r="IC230" s="59"/>
      <c r="ID230" s="59"/>
      <c r="IE230" s="59"/>
      <c r="IF230" s="59"/>
      <c r="IG230" s="59"/>
      <c r="IH230" s="59"/>
      <c r="II230" s="59"/>
      <c r="IJ230" s="59"/>
      <c r="IK230" s="59"/>
      <c r="IL230" s="59"/>
      <c r="IM230" s="59"/>
      <c r="IN230" s="59"/>
      <c r="IO230" s="59"/>
      <c r="IP230" s="59"/>
      <c r="IQ230" s="59"/>
      <c r="IR230" s="59"/>
      <c r="IS230" s="59"/>
      <c r="IT230" s="59"/>
      <c r="IU230" s="59"/>
      <c r="IV230" s="59"/>
      <c r="IW230" s="59"/>
      <c r="IX230" s="59"/>
      <c r="IY230" s="59"/>
      <c r="IZ230" s="59"/>
      <c r="JA230" s="59"/>
      <c r="JB230" s="59"/>
      <c r="JC230" s="59"/>
      <c r="JD230" s="59"/>
      <c r="JE230" s="59"/>
      <c r="JF230" s="59"/>
      <c r="JG230" s="59"/>
      <c r="JH230" s="59"/>
      <c r="JI230" s="59"/>
      <c r="JJ230" s="59"/>
      <c r="JK230" s="59"/>
      <c r="JL230" s="59"/>
      <c r="JM230" s="59"/>
      <c r="JN230" s="59"/>
      <c r="JO230" s="59"/>
      <c r="JP230" s="59"/>
      <c r="JQ230" s="59"/>
      <c r="JR230" s="59"/>
      <c r="JS230" s="59"/>
      <c r="JT230" s="59"/>
      <c r="JU230" s="59"/>
      <c r="JV230" s="59"/>
      <c r="JW230" s="59"/>
      <c r="JX230" s="59"/>
      <c r="JY230" s="59"/>
      <c r="JZ230" s="59"/>
      <c r="KA230" s="59"/>
      <c r="KB230" s="59"/>
      <c r="KC230" s="59"/>
      <c r="KD230" s="59"/>
      <c r="KE230" s="59"/>
      <c r="KF230" s="59"/>
      <c r="KG230" s="59"/>
      <c r="KH230" s="59"/>
      <c r="KI230" s="59"/>
      <c r="KJ230" s="59"/>
      <c r="KK230" s="59"/>
      <c r="KL230" s="59"/>
      <c r="KM230" s="59"/>
      <c r="KN230" s="59"/>
      <c r="KO230" s="59"/>
      <c r="KP230" s="59"/>
      <c r="KQ230" s="59"/>
      <c r="KR230" s="59"/>
      <c r="KS230" s="59"/>
      <c r="KT230" s="59"/>
      <c r="KU230" s="59"/>
      <c r="KV230" s="59"/>
      <c r="KW230" s="59"/>
      <c r="KX230" s="59"/>
      <c r="KY230" s="59"/>
      <c r="KZ230" s="59"/>
      <c r="LA230" s="59"/>
      <c r="LB230" s="59"/>
      <c r="LC230" s="59"/>
      <c r="LD230" s="59"/>
      <c r="LE230" s="59"/>
      <c r="LF230" s="59"/>
      <c r="LG230" s="59"/>
      <c r="LH230" s="59"/>
      <c r="LI230" s="59"/>
      <c r="LJ230" s="59"/>
      <c r="LK230" s="59"/>
      <c r="LL230" s="59"/>
      <c r="LM230" s="59"/>
      <c r="LN230" s="59"/>
      <c r="LO230" s="59"/>
      <c r="LP230" s="59"/>
      <c r="LQ230" s="59"/>
      <c r="LR230" s="59"/>
      <c r="LS230" s="59"/>
      <c r="LT230" s="59"/>
      <c r="LU230" s="59"/>
      <c r="LV230" s="59"/>
      <c r="LW230" s="59"/>
      <c r="LX230" s="59"/>
      <c r="LY230" s="59"/>
      <c r="LZ230" s="59"/>
      <c r="MA230" s="59"/>
      <c r="MB230" s="59"/>
      <c r="MC230" s="59"/>
      <c r="MD230" s="59"/>
      <c r="ME230" s="59"/>
      <c r="MF230" s="59"/>
      <c r="MG230" s="59"/>
      <c r="MH230" s="59"/>
      <c r="MI230" s="59"/>
      <c r="MJ230" s="59"/>
      <c r="MK230" s="59"/>
      <c r="ML230" s="59"/>
      <c r="MM230" s="59"/>
      <c r="MN230" s="59"/>
      <c r="MO230" s="59"/>
      <c r="MP230" s="59"/>
      <c r="MQ230" s="59"/>
      <c r="MR230" s="59"/>
      <c r="MS230" s="59"/>
      <c r="MT230" s="59"/>
      <c r="MU230" s="59"/>
      <c r="MV230" s="59"/>
      <c r="MW230" s="59"/>
      <c r="MX230" s="59"/>
      <c r="MY230" s="59"/>
      <c r="MZ230" s="59"/>
      <c r="NA230" s="59"/>
      <c r="NB230" s="59"/>
      <c r="NC230" s="59"/>
      <c r="ND230" s="59"/>
      <c r="NE230" s="59"/>
      <c r="NF230" s="59"/>
      <c r="NG230" s="59"/>
      <c r="NH230" s="59"/>
      <c r="NI230" s="59"/>
      <c r="NJ230" s="59"/>
    </row>
    <row r="231" spans="1:374" s="121" customFormat="1" ht="32.4" customHeight="1">
      <c r="A231" s="156" t="s">
        <v>480</v>
      </c>
      <c r="B231" s="60" t="s">
        <v>801</v>
      </c>
      <c r="C231" s="65" t="s">
        <v>580</v>
      </c>
      <c r="D231" s="120" t="s">
        <v>506</v>
      </c>
      <c r="E231" s="86"/>
      <c r="F231" s="65"/>
      <c r="G231" s="65"/>
      <c r="H231" s="84"/>
      <c r="I231" s="85"/>
      <c r="J231" s="61"/>
      <c r="K231" s="62"/>
      <c r="L231" s="62"/>
      <c r="M231" s="61"/>
      <c r="N231" s="61"/>
      <c r="O231" s="61"/>
      <c r="P231" s="61"/>
      <c r="Q231" s="83"/>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c r="IA231" s="59"/>
      <c r="IB231" s="59"/>
      <c r="IC231" s="59"/>
      <c r="ID231" s="59"/>
      <c r="IE231" s="59"/>
      <c r="IF231" s="59"/>
      <c r="IG231" s="59"/>
      <c r="IH231" s="59"/>
      <c r="II231" s="59"/>
      <c r="IJ231" s="59"/>
      <c r="IK231" s="59"/>
      <c r="IL231" s="59"/>
      <c r="IM231" s="59"/>
      <c r="IN231" s="59"/>
      <c r="IO231" s="59"/>
      <c r="IP231" s="59"/>
      <c r="IQ231" s="59"/>
      <c r="IR231" s="59"/>
      <c r="IS231" s="59"/>
      <c r="IT231" s="59"/>
      <c r="IU231" s="59"/>
      <c r="IV231" s="59"/>
      <c r="IW231" s="59"/>
      <c r="IX231" s="59"/>
      <c r="IY231" s="59"/>
      <c r="IZ231" s="59"/>
      <c r="JA231" s="59"/>
      <c r="JB231" s="59"/>
      <c r="JC231" s="59"/>
      <c r="JD231" s="59"/>
      <c r="JE231" s="59"/>
      <c r="JF231" s="59"/>
      <c r="JG231" s="59"/>
      <c r="JH231" s="59"/>
      <c r="JI231" s="59"/>
      <c r="JJ231" s="59"/>
      <c r="JK231" s="59"/>
      <c r="JL231" s="59"/>
      <c r="JM231" s="59"/>
      <c r="JN231" s="59"/>
      <c r="JO231" s="59"/>
      <c r="JP231" s="59"/>
      <c r="JQ231" s="59"/>
      <c r="JR231" s="59"/>
      <c r="JS231" s="59"/>
      <c r="JT231" s="59"/>
      <c r="JU231" s="59"/>
      <c r="JV231" s="59"/>
      <c r="JW231" s="59"/>
      <c r="JX231" s="59"/>
      <c r="JY231" s="59"/>
      <c r="JZ231" s="59"/>
      <c r="KA231" s="59"/>
      <c r="KB231" s="59"/>
      <c r="KC231" s="59"/>
      <c r="KD231" s="59"/>
      <c r="KE231" s="59"/>
      <c r="KF231" s="59"/>
      <c r="KG231" s="59"/>
      <c r="KH231" s="59"/>
      <c r="KI231" s="59"/>
      <c r="KJ231" s="59"/>
      <c r="KK231" s="59"/>
      <c r="KL231" s="59"/>
      <c r="KM231" s="59"/>
      <c r="KN231" s="59"/>
      <c r="KO231" s="59"/>
      <c r="KP231" s="59"/>
      <c r="KQ231" s="59"/>
      <c r="KR231" s="59"/>
      <c r="KS231" s="59"/>
      <c r="KT231" s="59"/>
      <c r="KU231" s="59"/>
      <c r="KV231" s="59"/>
      <c r="KW231" s="59"/>
      <c r="KX231" s="59"/>
      <c r="KY231" s="59"/>
      <c r="KZ231" s="59"/>
      <c r="LA231" s="59"/>
      <c r="LB231" s="59"/>
      <c r="LC231" s="59"/>
      <c r="LD231" s="59"/>
      <c r="LE231" s="59"/>
      <c r="LF231" s="59"/>
      <c r="LG231" s="59"/>
      <c r="LH231" s="59"/>
      <c r="LI231" s="59"/>
      <c r="LJ231" s="59"/>
      <c r="LK231" s="59"/>
      <c r="LL231" s="59"/>
      <c r="LM231" s="59"/>
      <c r="LN231" s="59"/>
      <c r="LO231" s="59"/>
      <c r="LP231" s="59"/>
      <c r="LQ231" s="59"/>
      <c r="LR231" s="59"/>
      <c r="LS231" s="59"/>
      <c r="LT231" s="59"/>
      <c r="LU231" s="59"/>
      <c r="LV231" s="59"/>
      <c r="LW231" s="59"/>
      <c r="LX231" s="59"/>
      <c r="LY231" s="59"/>
      <c r="LZ231" s="59"/>
      <c r="MA231" s="59"/>
      <c r="MB231" s="59"/>
      <c r="MC231" s="59"/>
      <c r="MD231" s="59"/>
      <c r="ME231" s="59"/>
      <c r="MF231" s="59"/>
      <c r="MG231" s="59"/>
      <c r="MH231" s="59"/>
      <c r="MI231" s="59"/>
      <c r="MJ231" s="59"/>
      <c r="MK231" s="59"/>
      <c r="ML231" s="59"/>
      <c r="MM231" s="59"/>
      <c r="MN231" s="59"/>
      <c r="MO231" s="59"/>
      <c r="MP231" s="59"/>
      <c r="MQ231" s="59"/>
      <c r="MR231" s="59"/>
      <c r="MS231" s="59"/>
      <c r="MT231" s="59"/>
      <c r="MU231" s="59"/>
      <c r="MV231" s="59"/>
      <c r="MW231" s="59"/>
      <c r="MX231" s="59"/>
      <c r="MY231" s="59"/>
      <c r="MZ231" s="59"/>
      <c r="NA231" s="59"/>
      <c r="NB231" s="59"/>
      <c r="NC231" s="59"/>
      <c r="ND231" s="59"/>
      <c r="NE231" s="59"/>
      <c r="NF231" s="59"/>
      <c r="NG231" s="59"/>
      <c r="NH231" s="59"/>
      <c r="NI231" s="59"/>
      <c r="NJ231" s="59"/>
    </row>
    <row r="232" spans="1:374" s="121" customFormat="1" ht="32.4" customHeight="1">
      <c r="A232" s="156" t="s">
        <v>481</v>
      </c>
      <c r="B232" s="60" t="s">
        <v>802</v>
      </c>
      <c r="C232" s="65" t="s">
        <v>580</v>
      </c>
      <c r="D232" s="120" t="s">
        <v>507</v>
      </c>
      <c r="E232" s="86"/>
      <c r="F232" s="65"/>
      <c r="G232" s="65"/>
      <c r="H232" s="84"/>
      <c r="I232" s="85"/>
      <c r="J232" s="61"/>
      <c r="K232" s="62"/>
      <c r="L232" s="62"/>
      <c r="M232" s="61"/>
      <c r="N232" s="61"/>
      <c r="O232" s="61"/>
      <c r="P232" s="61"/>
      <c r="Q232" s="83"/>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c r="HP232" s="59"/>
      <c r="HQ232" s="59"/>
      <c r="HR232" s="59"/>
      <c r="HS232" s="59"/>
      <c r="HT232" s="59"/>
      <c r="HU232" s="59"/>
      <c r="HV232" s="59"/>
      <c r="HW232" s="59"/>
      <c r="HX232" s="59"/>
      <c r="HY232" s="59"/>
      <c r="HZ232" s="59"/>
      <c r="IA232" s="59"/>
      <c r="IB232" s="59"/>
      <c r="IC232" s="59"/>
      <c r="ID232" s="59"/>
      <c r="IE232" s="59"/>
      <c r="IF232" s="59"/>
      <c r="IG232" s="59"/>
      <c r="IH232" s="59"/>
      <c r="II232" s="59"/>
      <c r="IJ232" s="59"/>
      <c r="IK232" s="59"/>
      <c r="IL232" s="59"/>
      <c r="IM232" s="59"/>
      <c r="IN232" s="59"/>
      <c r="IO232" s="59"/>
      <c r="IP232" s="59"/>
      <c r="IQ232" s="59"/>
      <c r="IR232" s="59"/>
      <c r="IS232" s="59"/>
      <c r="IT232" s="59"/>
      <c r="IU232" s="59"/>
      <c r="IV232" s="59"/>
      <c r="IW232" s="59"/>
      <c r="IX232" s="59"/>
      <c r="IY232" s="59"/>
      <c r="IZ232" s="59"/>
      <c r="JA232" s="59"/>
      <c r="JB232" s="59"/>
      <c r="JC232" s="59"/>
      <c r="JD232" s="59"/>
      <c r="JE232" s="59"/>
      <c r="JF232" s="59"/>
      <c r="JG232" s="59"/>
      <c r="JH232" s="59"/>
      <c r="JI232" s="59"/>
      <c r="JJ232" s="59"/>
      <c r="JK232" s="59"/>
      <c r="JL232" s="59"/>
      <c r="JM232" s="59"/>
      <c r="JN232" s="59"/>
      <c r="JO232" s="59"/>
      <c r="JP232" s="59"/>
      <c r="JQ232" s="59"/>
      <c r="JR232" s="59"/>
      <c r="JS232" s="59"/>
      <c r="JT232" s="59"/>
      <c r="JU232" s="59"/>
      <c r="JV232" s="59"/>
      <c r="JW232" s="59"/>
      <c r="JX232" s="59"/>
      <c r="JY232" s="59"/>
      <c r="JZ232" s="59"/>
      <c r="KA232" s="59"/>
      <c r="KB232" s="59"/>
      <c r="KC232" s="59"/>
      <c r="KD232" s="59"/>
      <c r="KE232" s="59"/>
      <c r="KF232" s="59"/>
      <c r="KG232" s="59"/>
      <c r="KH232" s="59"/>
      <c r="KI232" s="59"/>
      <c r="KJ232" s="59"/>
      <c r="KK232" s="59"/>
      <c r="KL232" s="59"/>
      <c r="KM232" s="59"/>
      <c r="KN232" s="59"/>
      <c r="KO232" s="59"/>
      <c r="KP232" s="59"/>
      <c r="KQ232" s="59"/>
      <c r="KR232" s="59"/>
      <c r="KS232" s="59"/>
      <c r="KT232" s="59"/>
      <c r="KU232" s="59"/>
      <c r="KV232" s="59"/>
      <c r="KW232" s="59"/>
      <c r="KX232" s="59"/>
      <c r="KY232" s="59"/>
      <c r="KZ232" s="59"/>
      <c r="LA232" s="59"/>
      <c r="LB232" s="59"/>
      <c r="LC232" s="59"/>
      <c r="LD232" s="59"/>
      <c r="LE232" s="59"/>
      <c r="LF232" s="59"/>
      <c r="LG232" s="59"/>
      <c r="LH232" s="59"/>
      <c r="LI232" s="59"/>
      <c r="LJ232" s="59"/>
      <c r="LK232" s="59"/>
      <c r="LL232" s="59"/>
      <c r="LM232" s="59"/>
      <c r="LN232" s="59"/>
      <c r="LO232" s="59"/>
      <c r="LP232" s="59"/>
      <c r="LQ232" s="59"/>
      <c r="LR232" s="59"/>
      <c r="LS232" s="59"/>
      <c r="LT232" s="59"/>
      <c r="LU232" s="59"/>
      <c r="LV232" s="59"/>
      <c r="LW232" s="59"/>
      <c r="LX232" s="59"/>
      <c r="LY232" s="59"/>
      <c r="LZ232" s="59"/>
      <c r="MA232" s="59"/>
      <c r="MB232" s="59"/>
      <c r="MC232" s="59"/>
      <c r="MD232" s="59"/>
      <c r="ME232" s="59"/>
      <c r="MF232" s="59"/>
      <c r="MG232" s="59"/>
      <c r="MH232" s="59"/>
      <c r="MI232" s="59"/>
      <c r="MJ232" s="59"/>
      <c r="MK232" s="59"/>
      <c r="ML232" s="59"/>
      <c r="MM232" s="59"/>
      <c r="MN232" s="59"/>
      <c r="MO232" s="59"/>
      <c r="MP232" s="59"/>
      <c r="MQ232" s="59"/>
      <c r="MR232" s="59"/>
      <c r="MS232" s="59"/>
      <c r="MT232" s="59"/>
      <c r="MU232" s="59"/>
      <c r="MV232" s="59"/>
      <c r="MW232" s="59"/>
      <c r="MX232" s="59"/>
      <c r="MY232" s="59"/>
      <c r="MZ232" s="59"/>
      <c r="NA232" s="59"/>
      <c r="NB232" s="59"/>
      <c r="NC232" s="59"/>
      <c r="ND232" s="59"/>
      <c r="NE232" s="59"/>
      <c r="NF232" s="59"/>
      <c r="NG232" s="59"/>
      <c r="NH232" s="59"/>
      <c r="NI232" s="59"/>
      <c r="NJ232" s="59"/>
    </row>
    <row r="233" spans="1:374" s="121" customFormat="1" ht="32.4" customHeight="1">
      <c r="A233" s="156" t="s">
        <v>482</v>
      </c>
      <c r="B233" s="60" t="s">
        <v>803</v>
      </c>
      <c r="C233" s="65" t="s">
        <v>580</v>
      </c>
      <c r="D233" s="120" t="s">
        <v>508</v>
      </c>
      <c r="E233" s="86"/>
      <c r="F233" s="65"/>
      <c r="G233" s="65"/>
      <c r="H233" s="84"/>
      <c r="I233" s="85"/>
      <c r="J233" s="61"/>
      <c r="K233" s="62"/>
      <c r="L233" s="62"/>
      <c r="M233" s="61"/>
      <c r="N233" s="61"/>
      <c r="O233" s="61"/>
      <c r="P233" s="61"/>
      <c r="Q233" s="83"/>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c r="HP233" s="59"/>
      <c r="HQ233" s="59"/>
      <c r="HR233" s="59"/>
      <c r="HS233" s="59"/>
      <c r="HT233" s="59"/>
      <c r="HU233" s="59"/>
      <c r="HV233" s="59"/>
      <c r="HW233" s="59"/>
      <c r="HX233" s="59"/>
      <c r="HY233" s="59"/>
      <c r="HZ233" s="59"/>
      <c r="IA233" s="59"/>
      <c r="IB233" s="59"/>
      <c r="IC233" s="59"/>
      <c r="ID233" s="59"/>
      <c r="IE233" s="59"/>
      <c r="IF233" s="59"/>
      <c r="IG233" s="59"/>
      <c r="IH233" s="59"/>
      <c r="II233" s="59"/>
      <c r="IJ233" s="59"/>
      <c r="IK233" s="59"/>
      <c r="IL233" s="59"/>
      <c r="IM233" s="59"/>
      <c r="IN233" s="59"/>
      <c r="IO233" s="59"/>
      <c r="IP233" s="59"/>
      <c r="IQ233" s="59"/>
      <c r="IR233" s="59"/>
      <c r="IS233" s="59"/>
      <c r="IT233" s="59"/>
      <c r="IU233" s="59"/>
      <c r="IV233" s="59"/>
      <c r="IW233" s="59"/>
      <c r="IX233" s="59"/>
      <c r="IY233" s="59"/>
      <c r="IZ233" s="59"/>
      <c r="JA233" s="59"/>
      <c r="JB233" s="59"/>
      <c r="JC233" s="59"/>
      <c r="JD233" s="59"/>
      <c r="JE233" s="59"/>
      <c r="JF233" s="59"/>
      <c r="JG233" s="59"/>
      <c r="JH233" s="59"/>
      <c r="JI233" s="59"/>
      <c r="JJ233" s="59"/>
      <c r="JK233" s="59"/>
      <c r="JL233" s="59"/>
      <c r="JM233" s="59"/>
      <c r="JN233" s="59"/>
      <c r="JO233" s="59"/>
      <c r="JP233" s="59"/>
      <c r="JQ233" s="59"/>
      <c r="JR233" s="59"/>
      <c r="JS233" s="59"/>
      <c r="JT233" s="59"/>
      <c r="JU233" s="59"/>
      <c r="JV233" s="59"/>
      <c r="JW233" s="59"/>
      <c r="JX233" s="59"/>
      <c r="JY233" s="59"/>
      <c r="JZ233" s="59"/>
      <c r="KA233" s="59"/>
      <c r="KB233" s="59"/>
      <c r="KC233" s="59"/>
      <c r="KD233" s="59"/>
      <c r="KE233" s="59"/>
      <c r="KF233" s="59"/>
      <c r="KG233" s="59"/>
      <c r="KH233" s="59"/>
      <c r="KI233" s="59"/>
      <c r="KJ233" s="59"/>
      <c r="KK233" s="59"/>
      <c r="KL233" s="59"/>
      <c r="KM233" s="59"/>
      <c r="KN233" s="59"/>
      <c r="KO233" s="59"/>
      <c r="KP233" s="59"/>
      <c r="KQ233" s="59"/>
      <c r="KR233" s="59"/>
      <c r="KS233" s="59"/>
      <c r="KT233" s="59"/>
      <c r="KU233" s="59"/>
      <c r="KV233" s="59"/>
      <c r="KW233" s="59"/>
      <c r="KX233" s="59"/>
      <c r="KY233" s="59"/>
      <c r="KZ233" s="59"/>
      <c r="LA233" s="59"/>
      <c r="LB233" s="59"/>
      <c r="LC233" s="59"/>
      <c r="LD233" s="59"/>
      <c r="LE233" s="59"/>
      <c r="LF233" s="59"/>
      <c r="LG233" s="59"/>
      <c r="LH233" s="59"/>
      <c r="LI233" s="59"/>
      <c r="LJ233" s="59"/>
      <c r="LK233" s="59"/>
      <c r="LL233" s="59"/>
      <c r="LM233" s="59"/>
      <c r="LN233" s="59"/>
      <c r="LO233" s="59"/>
      <c r="LP233" s="59"/>
      <c r="LQ233" s="59"/>
      <c r="LR233" s="59"/>
      <c r="LS233" s="59"/>
      <c r="LT233" s="59"/>
      <c r="LU233" s="59"/>
      <c r="LV233" s="59"/>
      <c r="LW233" s="59"/>
      <c r="LX233" s="59"/>
      <c r="LY233" s="59"/>
      <c r="LZ233" s="59"/>
      <c r="MA233" s="59"/>
      <c r="MB233" s="59"/>
      <c r="MC233" s="59"/>
      <c r="MD233" s="59"/>
      <c r="ME233" s="59"/>
      <c r="MF233" s="59"/>
      <c r="MG233" s="59"/>
      <c r="MH233" s="59"/>
      <c r="MI233" s="59"/>
      <c r="MJ233" s="59"/>
      <c r="MK233" s="59"/>
      <c r="ML233" s="59"/>
      <c r="MM233" s="59"/>
      <c r="MN233" s="59"/>
      <c r="MO233" s="59"/>
      <c r="MP233" s="59"/>
      <c r="MQ233" s="59"/>
      <c r="MR233" s="59"/>
      <c r="MS233" s="59"/>
      <c r="MT233" s="59"/>
      <c r="MU233" s="59"/>
      <c r="MV233" s="59"/>
      <c r="MW233" s="59"/>
      <c r="MX233" s="59"/>
      <c r="MY233" s="59"/>
      <c r="MZ233" s="59"/>
      <c r="NA233" s="59"/>
      <c r="NB233" s="59"/>
      <c r="NC233" s="59"/>
      <c r="ND233" s="59"/>
      <c r="NE233" s="59"/>
      <c r="NF233" s="59"/>
      <c r="NG233" s="59"/>
      <c r="NH233" s="59"/>
      <c r="NI233" s="59"/>
      <c r="NJ233" s="59"/>
    </row>
    <row r="234" spans="1:374" s="121" customFormat="1" ht="32.4" customHeight="1">
      <c r="A234" s="156" t="s">
        <v>483</v>
      </c>
      <c r="B234" s="60" t="s">
        <v>804</v>
      </c>
      <c r="C234" s="65" t="s">
        <v>580</v>
      </c>
      <c r="D234" s="120" t="s">
        <v>509</v>
      </c>
      <c r="E234" s="86"/>
      <c r="F234" s="65"/>
      <c r="G234" s="65"/>
      <c r="H234" s="84"/>
      <c r="I234" s="85"/>
      <c r="J234" s="61"/>
      <c r="K234" s="62"/>
      <c r="L234" s="62"/>
      <c r="M234" s="61"/>
      <c r="N234" s="61"/>
      <c r="O234" s="61"/>
      <c r="P234" s="61"/>
      <c r="Q234" s="83"/>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c r="HP234" s="59"/>
      <c r="HQ234" s="59"/>
      <c r="HR234" s="59"/>
      <c r="HS234" s="59"/>
      <c r="HT234" s="59"/>
      <c r="HU234" s="59"/>
      <c r="HV234" s="59"/>
      <c r="HW234" s="59"/>
      <c r="HX234" s="59"/>
      <c r="HY234" s="59"/>
      <c r="HZ234" s="59"/>
      <c r="IA234" s="59"/>
      <c r="IB234" s="59"/>
      <c r="IC234" s="59"/>
      <c r="ID234" s="59"/>
      <c r="IE234" s="59"/>
      <c r="IF234" s="59"/>
      <c r="IG234" s="59"/>
      <c r="IH234" s="59"/>
      <c r="II234" s="59"/>
      <c r="IJ234" s="59"/>
      <c r="IK234" s="59"/>
      <c r="IL234" s="59"/>
      <c r="IM234" s="59"/>
      <c r="IN234" s="59"/>
      <c r="IO234" s="59"/>
      <c r="IP234" s="59"/>
      <c r="IQ234" s="59"/>
      <c r="IR234" s="59"/>
      <c r="IS234" s="59"/>
      <c r="IT234" s="59"/>
      <c r="IU234" s="59"/>
      <c r="IV234" s="59"/>
      <c r="IW234" s="59"/>
      <c r="IX234" s="59"/>
      <c r="IY234" s="59"/>
      <c r="IZ234" s="59"/>
      <c r="JA234" s="59"/>
      <c r="JB234" s="59"/>
      <c r="JC234" s="59"/>
      <c r="JD234" s="59"/>
      <c r="JE234" s="59"/>
      <c r="JF234" s="59"/>
      <c r="JG234" s="59"/>
      <c r="JH234" s="59"/>
      <c r="JI234" s="59"/>
      <c r="JJ234" s="59"/>
      <c r="JK234" s="59"/>
      <c r="JL234" s="59"/>
      <c r="JM234" s="59"/>
      <c r="JN234" s="59"/>
      <c r="JO234" s="59"/>
      <c r="JP234" s="59"/>
      <c r="JQ234" s="59"/>
      <c r="JR234" s="59"/>
      <c r="JS234" s="59"/>
      <c r="JT234" s="59"/>
      <c r="JU234" s="59"/>
      <c r="JV234" s="59"/>
      <c r="JW234" s="59"/>
      <c r="JX234" s="59"/>
      <c r="JY234" s="59"/>
      <c r="JZ234" s="59"/>
      <c r="KA234" s="59"/>
      <c r="KB234" s="59"/>
      <c r="KC234" s="59"/>
      <c r="KD234" s="59"/>
      <c r="KE234" s="59"/>
      <c r="KF234" s="59"/>
      <c r="KG234" s="59"/>
      <c r="KH234" s="59"/>
      <c r="KI234" s="59"/>
      <c r="KJ234" s="59"/>
      <c r="KK234" s="59"/>
      <c r="KL234" s="59"/>
      <c r="KM234" s="59"/>
      <c r="KN234" s="59"/>
      <c r="KO234" s="59"/>
      <c r="KP234" s="59"/>
      <c r="KQ234" s="59"/>
      <c r="KR234" s="59"/>
      <c r="KS234" s="59"/>
      <c r="KT234" s="59"/>
      <c r="KU234" s="59"/>
      <c r="KV234" s="59"/>
      <c r="KW234" s="59"/>
      <c r="KX234" s="59"/>
      <c r="KY234" s="59"/>
      <c r="KZ234" s="59"/>
      <c r="LA234" s="59"/>
      <c r="LB234" s="59"/>
      <c r="LC234" s="59"/>
      <c r="LD234" s="59"/>
      <c r="LE234" s="59"/>
      <c r="LF234" s="59"/>
      <c r="LG234" s="59"/>
      <c r="LH234" s="59"/>
      <c r="LI234" s="59"/>
      <c r="LJ234" s="59"/>
      <c r="LK234" s="59"/>
      <c r="LL234" s="59"/>
      <c r="LM234" s="59"/>
      <c r="LN234" s="59"/>
      <c r="LO234" s="59"/>
      <c r="LP234" s="59"/>
      <c r="LQ234" s="59"/>
      <c r="LR234" s="59"/>
      <c r="LS234" s="59"/>
      <c r="LT234" s="59"/>
      <c r="LU234" s="59"/>
      <c r="LV234" s="59"/>
      <c r="LW234" s="59"/>
      <c r="LX234" s="59"/>
      <c r="LY234" s="59"/>
      <c r="LZ234" s="59"/>
      <c r="MA234" s="59"/>
      <c r="MB234" s="59"/>
      <c r="MC234" s="59"/>
      <c r="MD234" s="59"/>
      <c r="ME234" s="59"/>
      <c r="MF234" s="59"/>
      <c r="MG234" s="59"/>
      <c r="MH234" s="59"/>
      <c r="MI234" s="59"/>
      <c r="MJ234" s="59"/>
      <c r="MK234" s="59"/>
      <c r="ML234" s="59"/>
      <c r="MM234" s="59"/>
      <c r="MN234" s="59"/>
      <c r="MO234" s="59"/>
      <c r="MP234" s="59"/>
      <c r="MQ234" s="59"/>
      <c r="MR234" s="59"/>
      <c r="MS234" s="59"/>
      <c r="MT234" s="59"/>
      <c r="MU234" s="59"/>
      <c r="MV234" s="59"/>
      <c r="MW234" s="59"/>
      <c r="MX234" s="59"/>
      <c r="MY234" s="59"/>
      <c r="MZ234" s="59"/>
      <c r="NA234" s="59"/>
      <c r="NB234" s="59"/>
      <c r="NC234" s="59"/>
      <c r="ND234" s="59"/>
      <c r="NE234" s="59"/>
      <c r="NF234" s="59"/>
      <c r="NG234" s="59"/>
      <c r="NH234" s="59"/>
      <c r="NI234" s="59"/>
      <c r="NJ234" s="59"/>
    </row>
    <row r="235" spans="1:374" s="63" customFormat="1" ht="157.5" customHeight="1">
      <c r="A235" s="155">
        <v>2</v>
      </c>
      <c r="B235" s="60">
        <v>188</v>
      </c>
      <c r="C235" s="65" t="s">
        <v>580</v>
      </c>
      <c r="D235" s="87" t="s">
        <v>227</v>
      </c>
      <c r="E235" s="86" t="s">
        <v>512</v>
      </c>
      <c r="F235" s="122">
        <v>14000</v>
      </c>
      <c r="G235" s="65" t="s">
        <v>176</v>
      </c>
      <c r="H235" s="84">
        <v>70070</v>
      </c>
      <c r="I235" s="84">
        <v>70070</v>
      </c>
      <c r="J235" s="61" t="s">
        <v>15</v>
      </c>
      <c r="K235" s="62">
        <v>46112</v>
      </c>
      <c r="L235" s="62">
        <v>46234</v>
      </c>
      <c r="M235" s="61"/>
      <c r="N235" s="61"/>
      <c r="O235" s="61"/>
      <c r="P235" s="61" t="s">
        <v>623</v>
      </c>
      <c r="Q235" s="83" t="s">
        <v>642</v>
      </c>
    </row>
    <row r="236" spans="1:374" s="64" customFormat="1" ht="138.6" customHeight="1">
      <c r="A236" s="155">
        <v>3</v>
      </c>
      <c r="B236" s="60">
        <v>189</v>
      </c>
      <c r="C236" s="65" t="s">
        <v>580</v>
      </c>
      <c r="D236" s="87" t="s">
        <v>228</v>
      </c>
      <c r="E236" s="86" t="s">
        <v>670</v>
      </c>
      <c r="F236" s="65">
        <v>52</v>
      </c>
      <c r="G236" s="65" t="s">
        <v>176</v>
      </c>
      <c r="H236" s="84">
        <v>210000</v>
      </c>
      <c r="I236" s="84">
        <v>210000</v>
      </c>
      <c r="J236" s="61" t="s">
        <v>15</v>
      </c>
      <c r="K236" s="62">
        <v>46112</v>
      </c>
      <c r="L236" s="62">
        <v>46234</v>
      </c>
      <c r="M236" s="61"/>
      <c r="N236" s="61"/>
      <c r="O236" s="61"/>
      <c r="P236" s="61" t="s">
        <v>623</v>
      </c>
      <c r="Q236" s="83" t="s">
        <v>629</v>
      </c>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c r="IF236" s="63"/>
      <c r="IG236" s="63"/>
      <c r="IH236" s="63"/>
      <c r="II236" s="63"/>
      <c r="IJ236" s="63"/>
      <c r="IK236" s="63"/>
      <c r="IL236" s="63"/>
      <c r="IM236" s="63"/>
      <c r="IN236" s="63"/>
      <c r="IO236" s="63"/>
      <c r="IP236" s="63"/>
      <c r="IQ236" s="63"/>
      <c r="IR236" s="63"/>
      <c r="IS236" s="63"/>
      <c r="IT236" s="63"/>
      <c r="IU236" s="63"/>
      <c r="IV236" s="63"/>
      <c r="IW236" s="63"/>
      <c r="IX236" s="63"/>
      <c r="IY236" s="63"/>
      <c r="IZ236" s="63"/>
      <c r="JA236" s="63"/>
      <c r="JB236" s="63"/>
      <c r="JC236" s="63"/>
      <c r="JD236" s="63"/>
      <c r="JE236" s="63"/>
      <c r="JF236" s="63"/>
      <c r="JG236" s="63"/>
      <c r="JH236" s="63"/>
      <c r="JI236" s="63"/>
      <c r="JJ236" s="63"/>
      <c r="JK236" s="63"/>
      <c r="JL236" s="63"/>
      <c r="JM236" s="63"/>
      <c r="JN236" s="63"/>
      <c r="JO236" s="63"/>
      <c r="JP236" s="63"/>
      <c r="JQ236" s="63"/>
      <c r="JR236" s="63"/>
      <c r="JS236" s="63"/>
      <c r="JT236" s="63"/>
      <c r="JU236" s="63"/>
      <c r="JV236" s="63"/>
      <c r="JW236" s="63"/>
      <c r="JX236" s="63"/>
      <c r="JY236" s="63"/>
      <c r="JZ236" s="63"/>
      <c r="KA236" s="63"/>
      <c r="KB236" s="63"/>
      <c r="KC236" s="63"/>
      <c r="KD236" s="63"/>
      <c r="KE236" s="63"/>
      <c r="KF236" s="63"/>
      <c r="KG236" s="63"/>
      <c r="KH236" s="63"/>
      <c r="KI236" s="63"/>
      <c r="KJ236" s="63"/>
      <c r="KK236" s="63"/>
      <c r="KL236" s="63"/>
      <c r="KM236" s="63"/>
      <c r="KN236" s="63"/>
      <c r="KO236" s="63"/>
      <c r="KP236" s="63"/>
      <c r="KQ236" s="63"/>
      <c r="KR236" s="63"/>
      <c r="KS236" s="63"/>
      <c r="KT236" s="63"/>
      <c r="KU236" s="63"/>
      <c r="KV236" s="63"/>
      <c r="KW236" s="63"/>
      <c r="KX236" s="63"/>
      <c r="KY236" s="63"/>
      <c r="KZ236" s="63"/>
      <c r="LA236" s="63"/>
      <c r="LB236" s="63"/>
      <c r="LC236" s="63"/>
      <c r="LD236" s="63"/>
      <c r="LE236" s="63"/>
      <c r="LF236" s="63"/>
      <c r="LG236" s="63"/>
      <c r="LH236" s="63"/>
      <c r="LI236" s="63"/>
      <c r="LJ236" s="63"/>
      <c r="LK236" s="63"/>
      <c r="LL236" s="63"/>
      <c r="LM236" s="63"/>
      <c r="LN236" s="63"/>
      <c r="LO236" s="63"/>
      <c r="LP236" s="63"/>
      <c r="LQ236" s="63"/>
      <c r="LR236" s="63"/>
      <c r="LS236" s="63"/>
      <c r="LT236" s="63"/>
      <c r="LU236" s="63"/>
      <c r="LV236" s="63"/>
      <c r="LW236" s="63"/>
      <c r="LX236" s="63"/>
      <c r="LY236" s="63"/>
      <c r="LZ236" s="63"/>
      <c r="MA236" s="63"/>
      <c r="MB236" s="63"/>
      <c r="MC236" s="63"/>
      <c r="MD236" s="63"/>
      <c r="ME236" s="63"/>
      <c r="MF236" s="63"/>
      <c r="MG236" s="63"/>
      <c r="MH236" s="63"/>
      <c r="MI236" s="63"/>
      <c r="MJ236" s="63"/>
      <c r="MK236" s="63"/>
      <c r="ML236" s="63"/>
      <c r="MM236" s="63"/>
      <c r="MN236" s="63"/>
      <c r="MO236" s="63"/>
      <c r="MP236" s="63"/>
      <c r="MQ236" s="63"/>
      <c r="MR236" s="63"/>
      <c r="MS236" s="63"/>
      <c r="MT236" s="63"/>
      <c r="MU236" s="63"/>
      <c r="MV236" s="63"/>
      <c r="MW236" s="63"/>
      <c r="MX236" s="63"/>
      <c r="MY236" s="63"/>
      <c r="MZ236" s="63"/>
      <c r="NA236" s="63"/>
      <c r="NB236" s="63"/>
      <c r="NC236" s="63"/>
      <c r="ND236" s="63"/>
      <c r="NE236" s="63"/>
      <c r="NF236" s="63"/>
      <c r="NG236" s="63"/>
      <c r="NH236" s="63"/>
      <c r="NI236" s="63"/>
      <c r="NJ236" s="63"/>
    </row>
    <row r="237" spans="1:374" ht="157.19999999999999" customHeight="1">
      <c r="A237" s="156">
        <v>4</v>
      </c>
      <c r="B237" s="60">
        <v>190</v>
      </c>
      <c r="C237" s="65" t="s">
        <v>580</v>
      </c>
      <c r="D237" s="87" t="s">
        <v>251</v>
      </c>
      <c r="E237" s="86" t="s">
        <v>615</v>
      </c>
      <c r="F237" s="65">
        <v>62</v>
      </c>
      <c r="G237" s="65" t="s">
        <v>176</v>
      </c>
      <c r="H237" s="84">
        <v>110000</v>
      </c>
      <c r="I237" s="84">
        <v>110000</v>
      </c>
      <c r="J237" s="61" t="s">
        <v>15</v>
      </c>
      <c r="K237" s="62">
        <v>45961</v>
      </c>
      <c r="L237" s="62">
        <v>46053</v>
      </c>
      <c r="M237" s="61"/>
      <c r="N237" s="61"/>
      <c r="O237" s="61"/>
      <c r="P237" s="61" t="s">
        <v>623</v>
      </c>
      <c r="Q237" s="83" t="s">
        <v>629</v>
      </c>
    </row>
    <row r="238" spans="1:374" s="64" customFormat="1" ht="274.2" customHeight="1">
      <c r="A238" s="155">
        <v>5</v>
      </c>
      <c r="B238" s="60">
        <v>191</v>
      </c>
      <c r="C238" s="65" t="s">
        <v>580</v>
      </c>
      <c r="D238" s="87" t="s">
        <v>612</v>
      </c>
      <c r="E238" s="86" t="s">
        <v>211</v>
      </c>
      <c r="F238" s="65">
        <v>1</v>
      </c>
      <c r="G238" s="65" t="s">
        <v>513</v>
      </c>
      <c r="H238" s="84">
        <v>70000</v>
      </c>
      <c r="I238" s="84">
        <v>70000</v>
      </c>
      <c r="J238" s="61" t="s">
        <v>10</v>
      </c>
      <c r="K238" s="62">
        <v>46142</v>
      </c>
      <c r="L238" s="62">
        <v>46203</v>
      </c>
      <c r="M238" s="61"/>
      <c r="N238" s="61"/>
      <c r="O238" s="61"/>
      <c r="P238" s="61" t="s">
        <v>623</v>
      </c>
      <c r="Q238" s="83" t="s">
        <v>629</v>
      </c>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c r="IF238" s="63"/>
      <c r="IG238" s="63"/>
      <c r="IH238" s="63"/>
      <c r="II238" s="63"/>
      <c r="IJ238" s="63"/>
      <c r="IK238" s="63"/>
      <c r="IL238" s="63"/>
      <c r="IM238" s="63"/>
      <c r="IN238" s="63"/>
      <c r="IO238" s="63"/>
      <c r="IP238" s="63"/>
      <c r="IQ238" s="63"/>
      <c r="IR238" s="63"/>
      <c r="IS238" s="63"/>
      <c r="IT238" s="63"/>
      <c r="IU238" s="63"/>
      <c r="IV238" s="63"/>
      <c r="IW238" s="63"/>
      <c r="IX238" s="63"/>
      <c r="IY238" s="63"/>
      <c r="IZ238" s="63"/>
      <c r="JA238" s="63"/>
      <c r="JB238" s="63"/>
      <c r="JC238" s="63"/>
      <c r="JD238" s="63"/>
      <c r="JE238" s="63"/>
      <c r="JF238" s="63"/>
      <c r="JG238" s="63"/>
      <c r="JH238" s="63"/>
      <c r="JI238" s="63"/>
      <c r="JJ238" s="63"/>
      <c r="JK238" s="63"/>
      <c r="JL238" s="63"/>
      <c r="JM238" s="63"/>
      <c r="JN238" s="63"/>
      <c r="JO238" s="63"/>
      <c r="JP238" s="63"/>
      <c r="JQ238" s="63"/>
      <c r="JR238" s="63"/>
      <c r="JS238" s="63"/>
      <c r="JT238" s="63"/>
      <c r="JU238" s="63"/>
      <c r="JV238" s="63"/>
      <c r="JW238" s="63"/>
      <c r="JX238" s="63"/>
      <c r="JY238" s="63"/>
      <c r="JZ238" s="63"/>
      <c r="KA238" s="63"/>
      <c r="KB238" s="63"/>
      <c r="KC238" s="63"/>
      <c r="KD238" s="63"/>
      <c r="KE238" s="63"/>
      <c r="KF238" s="63"/>
      <c r="KG238" s="63"/>
      <c r="KH238" s="63"/>
      <c r="KI238" s="63"/>
      <c r="KJ238" s="63"/>
      <c r="KK238" s="63"/>
      <c r="KL238" s="63"/>
      <c r="KM238" s="63"/>
      <c r="KN238" s="63"/>
      <c r="KO238" s="63"/>
      <c r="KP238" s="63"/>
      <c r="KQ238" s="63"/>
      <c r="KR238" s="63"/>
      <c r="KS238" s="63"/>
      <c r="KT238" s="63"/>
      <c r="KU238" s="63"/>
      <c r="KV238" s="63"/>
      <c r="KW238" s="63"/>
      <c r="KX238" s="63"/>
      <c r="KY238" s="63"/>
      <c r="KZ238" s="63"/>
      <c r="LA238" s="63"/>
      <c r="LB238" s="63"/>
      <c r="LC238" s="63"/>
      <c r="LD238" s="63"/>
      <c r="LE238" s="63"/>
      <c r="LF238" s="63"/>
      <c r="LG238" s="63"/>
      <c r="LH238" s="63"/>
      <c r="LI238" s="63"/>
      <c r="LJ238" s="63"/>
      <c r="LK238" s="63"/>
      <c r="LL238" s="63"/>
      <c r="LM238" s="63"/>
      <c r="LN238" s="63"/>
      <c r="LO238" s="63"/>
      <c r="LP238" s="63"/>
      <c r="LQ238" s="63"/>
      <c r="LR238" s="63"/>
      <c r="LS238" s="63"/>
      <c r="LT238" s="63"/>
      <c r="LU238" s="63"/>
      <c r="LV238" s="63"/>
      <c r="LW238" s="63"/>
      <c r="LX238" s="63"/>
      <c r="LY238" s="63"/>
      <c r="LZ238" s="63"/>
      <c r="MA238" s="63"/>
      <c r="MB238" s="63"/>
      <c r="MC238" s="63"/>
      <c r="MD238" s="63"/>
      <c r="ME238" s="63"/>
      <c r="MF238" s="63"/>
      <c r="MG238" s="63"/>
      <c r="MH238" s="63"/>
      <c r="MI238" s="63"/>
      <c r="MJ238" s="63"/>
      <c r="MK238" s="63"/>
      <c r="ML238" s="63"/>
      <c r="MM238" s="63"/>
      <c r="MN238" s="63"/>
      <c r="MO238" s="63"/>
      <c r="MP238" s="63"/>
      <c r="MQ238" s="63"/>
      <c r="MR238" s="63"/>
      <c r="MS238" s="63"/>
      <c r="MT238" s="63"/>
      <c r="MU238" s="63"/>
      <c r="MV238" s="63"/>
      <c r="MW238" s="63"/>
      <c r="MX238" s="63"/>
      <c r="MY238" s="63"/>
      <c r="MZ238" s="63"/>
      <c r="NA238" s="63"/>
      <c r="NB238" s="63"/>
      <c r="NC238" s="63"/>
      <c r="ND238" s="63"/>
      <c r="NE238" s="63"/>
      <c r="NF238" s="63"/>
      <c r="NG238" s="63"/>
      <c r="NH238" s="63"/>
      <c r="NI238" s="63"/>
      <c r="NJ238" s="63"/>
    </row>
    <row r="239" spans="1:374" s="64" customFormat="1" ht="117" customHeight="1">
      <c r="A239" s="155">
        <v>6</v>
      </c>
      <c r="B239" s="60">
        <v>192</v>
      </c>
      <c r="C239" s="65" t="s">
        <v>580</v>
      </c>
      <c r="D239" s="87" t="s">
        <v>252</v>
      </c>
      <c r="E239" s="86" t="s">
        <v>253</v>
      </c>
      <c r="F239" s="65">
        <v>7</v>
      </c>
      <c r="G239" s="65" t="s">
        <v>254</v>
      </c>
      <c r="H239" s="84">
        <v>300000</v>
      </c>
      <c r="I239" s="84">
        <v>300000</v>
      </c>
      <c r="J239" s="61" t="s">
        <v>15</v>
      </c>
      <c r="K239" s="62">
        <v>46053</v>
      </c>
      <c r="L239" s="62">
        <v>46234</v>
      </c>
      <c r="M239" s="61"/>
      <c r="N239" s="61"/>
      <c r="O239" s="61"/>
      <c r="P239" s="61" t="s">
        <v>623</v>
      </c>
      <c r="Q239" s="83" t="s">
        <v>629</v>
      </c>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c r="IF239" s="63"/>
      <c r="IG239" s="63"/>
      <c r="IH239" s="63"/>
      <c r="II239" s="63"/>
      <c r="IJ239" s="63"/>
      <c r="IK239" s="63"/>
      <c r="IL239" s="63"/>
      <c r="IM239" s="63"/>
      <c r="IN239" s="63"/>
      <c r="IO239" s="63"/>
      <c r="IP239" s="63"/>
      <c r="IQ239" s="63"/>
      <c r="IR239" s="63"/>
      <c r="IS239" s="63"/>
      <c r="IT239" s="63"/>
      <c r="IU239" s="63"/>
      <c r="IV239" s="63"/>
      <c r="IW239" s="63"/>
      <c r="IX239" s="63"/>
      <c r="IY239" s="63"/>
      <c r="IZ239" s="63"/>
      <c r="JA239" s="63"/>
      <c r="JB239" s="63"/>
      <c r="JC239" s="63"/>
      <c r="JD239" s="63"/>
      <c r="JE239" s="63"/>
      <c r="JF239" s="63"/>
      <c r="JG239" s="63"/>
      <c r="JH239" s="63"/>
      <c r="JI239" s="63"/>
      <c r="JJ239" s="63"/>
      <c r="JK239" s="63"/>
      <c r="JL239" s="63"/>
      <c r="JM239" s="63"/>
      <c r="JN239" s="63"/>
      <c r="JO239" s="63"/>
      <c r="JP239" s="63"/>
      <c r="JQ239" s="63"/>
      <c r="JR239" s="63"/>
      <c r="JS239" s="63"/>
      <c r="JT239" s="63"/>
      <c r="JU239" s="63"/>
      <c r="JV239" s="63"/>
      <c r="JW239" s="63"/>
      <c r="JX239" s="63"/>
      <c r="JY239" s="63"/>
      <c r="JZ239" s="63"/>
      <c r="KA239" s="63"/>
      <c r="KB239" s="63"/>
      <c r="KC239" s="63"/>
      <c r="KD239" s="63"/>
      <c r="KE239" s="63"/>
      <c r="KF239" s="63"/>
      <c r="KG239" s="63"/>
      <c r="KH239" s="63"/>
      <c r="KI239" s="63"/>
      <c r="KJ239" s="63"/>
      <c r="KK239" s="63"/>
      <c r="KL239" s="63"/>
      <c r="KM239" s="63"/>
      <c r="KN239" s="63"/>
      <c r="KO239" s="63"/>
      <c r="KP239" s="63"/>
      <c r="KQ239" s="63"/>
      <c r="KR239" s="63"/>
      <c r="KS239" s="63"/>
      <c r="KT239" s="63"/>
      <c r="KU239" s="63"/>
      <c r="KV239" s="63"/>
      <c r="KW239" s="63"/>
      <c r="KX239" s="63"/>
      <c r="KY239" s="63"/>
      <c r="KZ239" s="63"/>
      <c r="LA239" s="63"/>
      <c r="LB239" s="63"/>
      <c r="LC239" s="63"/>
      <c r="LD239" s="63"/>
      <c r="LE239" s="63"/>
      <c r="LF239" s="63"/>
      <c r="LG239" s="63"/>
      <c r="LH239" s="63"/>
      <c r="LI239" s="63"/>
      <c r="LJ239" s="63"/>
      <c r="LK239" s="63"/>
      <c r="LL239" s="63"/>
      <c r="LM239" s="63"/>
      <c r="LN239" s="63"/>
      <c r="LO239" s="63"/>
      <c r="LP239" s="63"/>
      <c r="LQ239" s="63"/>
      <c r="LR239" s="63"/>
      <c r="LS239" s="63"/>
      <c r="LT239" s="63"/>
      <c r="LU239" s="63"/>
      <c r="LV239" s="63"/>
      <c r="LW239" s="63"/>
      <c r="LX239" s="63"/>
      <c r="LY239" s="63"/>
      <c r="LZ239" s="63"/>
      <c r="MA239" s="63"/>
      <c r="MB239" s="63"/>
      <c r="MC239" s="63"/>
      <c r="MD239" s="63"/>
      <c r="ME239" s="63"/>
      <c r="MF239" s="63"/>
      <c r="MG239" s="63"/>
      <c r="MH239" s="63"/>
      <c r="MI239" s="63"/>
      <c r="MJ239" s="63"/>
      <c r="MK239" s="63"/>
      <c r="ML239" s="63"/>
      <c r="MM239" s="63"/>
      <c r="MN239" s="63"/>
      <c r="MO239" s="63"/>
      <c r="MP239" s="63"/>
      <c r="MQ239" s="63"/>
      <c r="MR239" s="63"/>
      <c r="MS239" s="63"/>
      <c r="MT239" s="63"/>
      <c r="MU239" s="63"/>
      <c r="MV239" s="63"/>
      <c r="MW239" s="63"/>
      <c r="MX239" s="63"/>
      <c r="MY239" s="63"/>
      <c r="MZ239" s="63"/>
      <c r="NA239" s="63"/>
      <c r="NB239" s="63"/>
      <c r="NC239" s="63"/>
      <c r="ND239" s="63"/>
      <c r="NE239" s="63"/>
      <c r="NF239" s="63"/>
      <c r="NG239" s="63"/>
      <c r="NH239" s="63"/>
      <c r="NI239" s="63"/>
      <c r="NJ239" s="63"/>
    </row>
    <row r="240" spans="1:374" ht="100.95" customHeight="1">
      <c r="A240" s="156">
        <v>7</v>
      </c>
      <c r="B240" s="60">
        <v>193</v>
      </c>
      <c r="C240" s="65" t="s">
        <v>580</v>
      </c>
      <c r="D240" s="87" t="s">
        <v>514</v>
      </c>
      <c r="E240" s="86" t="s">
        <v>515</v>
      </c>
      <c r="F240" s="65">
        <v>1</v>
      </c>
      <c r="G240" s="65" t="s">
        <v>255</v>
      </c>
      <c r="H240" s="111">
        <v>496000</v>
      </c>
      <c r="I240" s="111">
        <v>496000</v>
      </c>
      <c r="J240" s="61" t="s">
        <v>15</v>
      </c>
      <c r="K240" s="62">
        <v>45930</v>
      </c>
      <c r="L240" s="62">
        <v>46112</v>
      </c>
      <c r="M240" s="61"/>
      <c r="N240" s="61"/>
      <c r="O240" s="61"/>
      <c r="P240" s="61" t="s">
        <v>623</v>
      </c>
      <c r="Q240" s="83" t="s">
        <v>629</v>
      </c>
    </row>
    <row r="241" spans="1:374" s="64" customFormat="1" ht="151.94999999999999" customHeight="1">
      <c r="A241" s="155">
        <v>8</v>
      </c>
      <c r="B241" s="60">
        <v>194</v>
      </c>
      <c r="C241" s="65" t="s">
        <v>580</v>
      </c>
      <c r="D241" s="87" t="s">
        <v>229</v>
      </c>
      <c r="E241" s="86" t="s">
        <v>214</v>
      </c>
      <c r="F241" s="65">
        <v>12</v>
      </c>
      <c r="G241" s="65" t="s">
        <v>177</v>
      </c>
      <c r="H241" s="84">
        <v>1127368</v>
      </c>
      <c r="I241" s="84">
        <v>1127368</v>
      </c>
      <c r="J241" s="61" t="s">
        <v>10</v>
      </c>
      <c r="K241" s="98">
        <v>46112</v>
      </c>
      <c r="L241" s="98">
        <v>46173</v>
      </c>
      <c r="M241" s="61"/>
      <c r="N241" s="61"/>
      <c r="O241" s="61"/>
      <c r="P241" s="61" t="s">
        <v>623</v>
      </c>
      <c r="Q241" s="83" t="s">
        <v>629</v>
      </c>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c r="IF241" s="63"/>
      <c r="IG241" s="63"/>
      <c r="IH241" s="63"/>
      <c r="II241" s="63"/>
      <c r="IJ241" s="63"/>
      <c r="IK241" s="63"/>
      <c r="IL241" s="63"/>
      <c r="IM241" s="63"/>
      <c r="IN241" s="63"/>
      <c r="IO241" s="63"/>
      <c r="IP241" s="63"/>
      <c r="IQ241" s="63"/>
      <c r="IR241" s="63"/>
      <c r="IS241" s="63"/>
      <c r="IT241" s="63"/>
      <c r="IU241" s="63"/>
      <c r="IV241" s="63"/>
      <c r="IW241" s="63"/>
      <c r="IX241" s="63"/>
      <c r="IY241" s="63"/>
      <c r="IZ241" s="63"/>
      <c r="JA241" s="63"/>
      <c r="JB241" s="63"/>
      <c r="JC241" s="63"/>
      <c r="JD241" s="63"/>
      <c r="JE241" s="63"/>
      <c r="JF241" s="63"/>
      <c r="JG241" s="63"/>
      <c r="JH241" s="63"/>
      <c r="JI241" s="63"/>
      <c r="JJ241" s="63"/>
      <c r="JK241" s="63"/>
      <c r="JL241" s="63"/>
      <c r="JM241" s="63"/>
      <c r="JN241" s="63"/>
      <c r="JO241" s="63"/>
      <c r="JP241" s="63"/>
      <c r="JQ241" s="63"/>
      <c r="JR241" s="63"/>
      <c r="JS241" s="63"/>
      <c r="JT241" s="63"/>
      <c r="JU241" s="63"/>
      <c r="JV241" s="63"/>
      <c r="JW241" s="63"/>
      <c r="JX241" s="63"/>
      <c r="JY241" s="63"/>
      <c r="JZ241" s="63"/>
      <c r="KA241" s="63"/>
      <c r="KB241" s="63"/>
      <c r="KC241" s="63"/>
      <c r="KD241" s="63"/>
      <c r="KE241" s="63"/>
      <c r="KF241" s="63"/>
      <c r="KG241" s="63"/>
      <c r="KH241" s="63"/>
      <c r="KI241" s="63"/>
      <c r="KJ241" s="63"/>
      <c r="KK241" s="63"/>
      <c r="KL241" s="63"/>
      <c r="KM241" s="63"/>
      <c r="KN241" s="63"/>
      <c r="KO241" s="63"/>
      <c r="KP241" s="63"/>
      <c r="KQ241" s="63"/>
      <c r="KR241" s="63"/>
      <c r="KS241" s="63"/>
      <c r="KT241" s="63"/>
      <c r="KU241" s="63"/>
      <c r="KV241" s="63"/>
      <c r="KW241" s="63"/>
      <c r="KX241" s="63"/>
      <c r="KY241" s="63"/>
      <c r="KZ241" s="63"/>
      <c r="LA241" s="63"/>
      <c r="LB241" s="63"/>
      <c r="LC241" s="63"/>
      <c r="LD241" s="63"/>
      <c r="LE241" s="63"/>
      <c r="LF241" s="63"/>
      <c r="LG241" s="63"/>
      <c r="LH241" s="63"/>
      <c r="LI241" s="63"/>
      <c r="LJ241" s="63"/>
      <c r="LK241" s="63"/>
      <c r="LL241" s="63"/>
      <c r="LM241" s="63"/>
      <c r="LN241" s="63"/>
      <c r="LO241" s="63"/>
      <c r="LP241" s="63"/>
      <c r="LQ241" s="63"/>
      <c r="LR241" s="63"/>
      <c r="LS241" s="63"/>
      <c r="LT241" s="63"/>
      <c r="LU241" s="63"/>
      <c r="LV241" s="63"/>
      <c r="LW241" s="63"/>
      <c r="LX241" s="63"/>
      <c r="LY241" s="63"/>
      <c r="LZ241" s="63"/>
      <c r="MA241" s="63"/>
      <c r="MB241" s="63"/>
      <c r="MC241" s="63"/>
      <c r="MD241" s="63"/>
      <c r="ME241" s="63"/>
      <c r="MF241" s="63"/>
      <c r="MG241" s="63"/>
      <c r="MH241" s="63"/>
      <c r="MI241" s="63"/>
      <c r="MJ241" s="63"/>
      <c r="MK241" s="63"/>
      <c r="ML241" s="63"/>
      <c r="MM241" s="63"/>
      <c r="MN241" s="63"/>
      <c r="MO241" s="63"/>
      <c r="MP241" s="63"/>
      <c r="MQ241" s="63"/>
      <c r="MR241" s="63"/>
      <c r="MS241" s="63"/>
      <c r="MT241" s="63"/>
      <c r="MU241" s="63"/>
      <c r="MV241" s="63"/>
      <c r="MW241" s="63"/>
      <c r="MX241" s="63"/>
      <c r="MY241" s="63"/>
      <c r="MZ241" s="63"/>
      <c r="NA241" s="63"/>
      <c r="NB241" s="63"/>
      <c r="NC241" s="63"/>
      <c r="ND241" s="63"/>
      <c r="NE241" s="63"/>
      <c r="NF241" s="63"/>
      <c r="NG241" s="63"/>
      <c r="NH241" s="63"/>
      <c r="NI241" s="63"/>
      <c r="NJ241" s="63"/>
    </row>
    <row r="242" spans="1:374" s="64" customFormat="1" ht="151.94999999999999" customHeight="1">
      <c r="A242" s="155">
        <v>9</v>
      </c>
      <c r="B242" s="60">
        <v>195</v>
      </c>
      <c r="C242" s="65" t="s">
        <v>580</v>
      </c>
      <c r="D242" s="87" t="s">
        <v>516</v>
      </c>
      <c r="E242" s="86" t="s">
        <v>212</v>
      </c>
      <c r="F242" s="65">
        <v>12</v>
      </c>
      <c r="G242" s="65" t="s">
        <v>517</v>
      </c>
      <c r="H242" s="84">
        <v>550000</v>
      </c>
      <c r="I242" s="84">
        <v>550000</v>
      </c>
      <c r="J242" s="61" t="s">
        <v>10</v>
      </c>
      <c r="K242" s="62">
        <v>45808</v>
      </c>
      <c r="L242" s="62">
        <v>46053</v>
      </c>
      <c r="M242" s="61"/>
      <c r="N242" s="61"/>
      <c r="O242" s="61"/>
      <c r="P242" s="61" t="s">
        <v>623</v>
      </c>
      <c r="Q242" s="83" t="s">
        <v>629</v>
      </c>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c r="IF242" s="63"/>
      <c r="IG242" s="63"/>
      <c r="IH242" s="63"/>
      <c r="II242" s="63"/>
      <c r="IJ242" s="63"/>
      <c r="IK242" s="63"/>
      <c r="IL242" s="63"/>
      <c r="IM242" s="63"/>
      <c r="IN242" s="63"/>
      <c r="IO242" s="63"/>
      <c r="IP242" s="63"/>
      <c r="IQ242" s="63"/>
      <c r="IR242" s="63"/>
      <c r="IS242" s="63"/>
      <c r="IT242" s="63"/>
      <c r="IU242" s="63"/>
      <c r="IV242" s="63"/>
      <c r="IW242" s="63"/>
      <c r="IX242" s="63"/>
      <c r="IY242" s="63"/>
      <c r="IZ242" s="63"/>
      <c r="JA242" s="63"/>
      <c r="JB242" s="63"/>
      <c r="JC242" s="63"/>
      <c r="JD242" s="63"/>
      <c r="JE242" s="63"/>
      <c r="JF242" s="63"/>
      <c r="JG242" s="63"/>
      <c r="JH242" s="63"/>
      <c r="JI242" s="63"/>
      <c r="JJ242" s="63"/>
      <c r="JK242" s="63"/>
      <c r="JL242" s="63"/>
      <c r="JM242" s="63"/>
      <c r="JN242" s="63"/>
      <c r="JO242" s="63"/>
      <c r="JP242" s="63"/>
      <c r="JQ242" s="63"/>
      <c r="JR242" s="63"/>
      <c r="JS242" s="63"/>
      <c r="JT242" s="63"/>
      <c r="JU242" s="63"/>
      <c r="JV242" s="63"/>
      <c r="JW242" s="63"/>
      <c r="JX242" s="63"/>
      <c r="JY242" s="63"/>
      <c r="JZ242" s="63"/>
      <c r="KA242" s="63"/>
      <c r="KB242" s="63"/>
      <c r="KC242" s="63"/>
      <c r="KD242" s="63"/>
      <c r="KE242" s="63"/>
      <c r="KF242" s="63"/>
      <c r="KG242" s="63"/>
      <c r="KH242" s="63"/>
      <c r="KI242" s="63"/>
      <c r="KJ242" s="63"/>
      <c r="KK242" s="63"/>
      <c r="KL242" s="63"/>
      <c r="KM242" s="63"/>
      <c r="KN242" s="63"/>
      <c r="KO242" s="63"/>
      <c r="KP242" s="63"/>
      <c r="KQ242" s="63"/>
      <c r="KR242" s="63"/>
      <c r="KS242" s="63"/>
      <c r="KT242" s="63"/>
      <c r="KU242" s="63"/>
      <c r="KV242" s="63"/>
      <c r="KW242" s="63"/>
      <c r="KX242" s="63"/>
      <c r="KY242" s="63"/>
      <c r="KZ242" s="63"/>
      <c r="LA242" s="63"/>
      <c r="LB242" s="63"/>
      <c r="LC242" s="63"/>
      <c r="LD242" s="63"/>
      <c r="LE242" s="63"/>
      <c r="LF242" s="63"/>
      <c r="LG242" s="63"/>
      <c r="LH242" s="63"/>
      <c r="LI242" s="63"/>
      <c r="LJ242" s="63"/>
      <c r="LK242" s="63"/>
      <c r="LL242" s="63"/>
      <c r="LM242" s="63"/>
      <c r="LN242" s="63"/>
      <c r="LO242" s="63"/>
      <c r="LP242" s="63"/>
      <c r="LQ242" s="63"/>
      <c r="LR242" s="63"/>
      <c r="LS242" s="63"/>
      <c r="LT242" s="63"/>
      <c r="LU242" s="63"/>
      <c r="LV242" s="63"/>
      <c r="LW242" s="63"/>
      <c r="LX242" s="63"/>
      <c r="LY242" s="63"/>
      <c r="LZ242" s="63"/>
      <c r="MA242" s="63"/>
      <c r="MB242" s="63"/>
      <c r="MC242" s="63"/>
      <c r="MD242" s="63"/>
      <c r="ME242" s="63"/>
      <c r="MF242" s="63"/>
      <c r="MG242" s="63"/>
      <c r="MH242" s="63"/>
      <c r="MI242" s="63"/>
      <c r="MJ242" s="63"/>
      <c r="MK242" s="63"/>
      <c r="ML242" s="63"/>
      <c r="MM242" s="63"/>
      <c r="MN242" s="63"/>
      <c r="MO242" s="63"/>
      <c r="MP242" s="63"/>
      <c r="MQ242" s="63"/>
      <c r="MR242" s="63"/>
      <c r="MS242" s="63"/>
      <c r="MT242" s="63"/>
      <c r="MU242" s="63"/>
      <c r="MV242" s="63"/>
      <c r="MW242" s="63"/>
      <c r="MX242" s="63"/>
      <c r="MY242" s="63"/>
      <c r="MZ242" s="63"/>
      <c r="NA242" s="63"/>
      <c r="NB242" s="63"/>
      <c r="NC242" s="63"/>
      <c r="ND242" s="63"/>
      <c r="NE242" s="63"/>
      <c r="NF242" s="63"/>
      <c r="NG242" s="63"/>
      <c r="NH242" s="63"/>
      <c r="NI242" s="63"/>
      <c r="NJ242" s="63"/>
    </row>
    <row r="243" spans="1:374" ht="151.94999999999999" customHeight="1">
      <c r="A243" s="156">
        <v>10</v>
      </c>
      <c r="B243" s="60">
        <v>196</v>
      </c>
      <c r="C243" s="65" t="s">
        <v>580</v>
      </c>
      <c r="D243" s="87" t="s">
        <v>518</v>
      </c>
      <c r="E243" s="86" t="s">
        <v>213</v>
      </c>
      <c r="F243" s="65">
        <v>1</v>
      </c>
      <c r="G243" s="65" t="s">
        <v>178</v>
      </c>
      <c r="H243" s="84">
        <v>1199086</v>
      </c>
      <c r="I243" s="84">
        <v>1199086</v>
      </c>
      <c r="J243" s="61" t="s">
        <v>15</v>
      </c>
      <c r="K243" s="62">
        <v>45961</v>
      </c>
      <c r="L243" s="62">
        <v>46053</v>
      </c>
      <c r="M243" s="61"/>
      <c r="N243" s="61"/>
      <c r="O243" s="61"/>
      <c r="P243" s="61" t="s">
        <v>623</v>
      </c>
      <c r="Q243" s="83" t="s">
        <v>624</v>
      </c>
    </row>
    <row r="244" spans="1:374" s="64" customFormat="1" ht="97.2" customHeight="1">
      <c r="A244" s="155">
        <v>11</v>
      </c>
      <c r="B244" s="60">
        <v>197</v>
      </c>
      <c r="C244" s="65" t="s">
        <v>580</v>
      </c>
      <c r="D244" s="87" t="s">
        <v>256</v>
      </c>
      <c r="E244" s="86" t="s">
        <v>616</v>
      </c>
      <c r="F244" s="65">
        <v>1</v>
      </c>
      <c r="G244" s="65" t="s">
        <v>178</v>
      </c>
      <c r="H244" s="84">
        <v>16727</v>
      </c>
      <c r="I244" s="84">
        <v>16727</v>
      </c>
      <c r="J244" s="61" t="s">
        <v>4</v>
      </c>
      <c r="K244" s="62">
        <v>46234</v>
      </c>
      <c r="L244" s="62">
        <v>46295</v>
      </c>
      <c r="M244" s="61"/>
      <c r="N244" s="61"/>
      <c r="O244" s="61"/>
      <c r="P244" s="61" t="s">
        <v>623</v>
      </c>
      <c r="Q244" s="83" t="s">
        <v>629</v>
      </c>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c r="IF244" s="63"/>
      <c r="IG244" s="63"/>
      <c r="IH244" s="63"/>
      <c r="II244" s="63"/>
      <c r="IJ244" s="63"/>
      <c r="IK244" s="63"/>
      <c r="IL244" s="63"/>
      <c r="IM244" s="63"/>
      <c r="IN244" s="63"/>
      <c r="IO244" s="63"/>
      <c r="IP244" s="63"/>
      <c r="IQ244" s="63"/>
      <c r="IR244" s="63"/>
      <c r="IS244" s="63"/>
      <c r="IT244" s="63"/>
      <c r="IU244" s="63"/>
      <c r="IV244" s="63"/>
      <c r="IW244" s="63"/>
      <c r="IX244" s="63"/>
      <c r="IY244" s="63"/>
      <c r="IZ244" s="63"/>
      <c r="JA244" s="63"/>
      <c r="JB244" s="63"/>
      <c r="JC244" s="63"/>
      <c r="JD244" s="63"/>
      <c r="JE244" s="63"/>
      <c r="JF244" s="63"/>
      <c r="JG244" s="63"/>
      <c r="JH244" s="63"/>
      <c r="JI244" s="63"/>
      <c r="JJ244" s="63"/>
      <c r="JK244" s="63"/>
      <c r="JL244" s="63"/>
      <c r="JM244" s="63"/>
      <c r="JN244" s="63"/>
      <c r="JO244" s="63"/>
      <c r="JP244" s="63"/>
      <c r="JQ244" s="63"/>
      <c r="JR244" s="63"/>
      <c r="JS244" s="63"/>
      <c r="JT244" s="63"/>
      <c r="JU244" s="63"/>
      <c r="JV244" s="63"/>
      <c r="JW244" s="63"/>
      <c r="JX244" s="63"/>
      <c r="JY244" s="63"/>
      <c r="JZ244" s="63"/>
      <c r="KA244" s="63"/>
      <c r="KB244" s="63"/>
      <c r="KC244" s="63"/>
      <c r="KD244" s="63"/>
      <c r="KE244" s="63"/>
      <c r="KF244" s="63"/>
      <c r="KG244" s="63"/>
      <c r="KH244" s="63"/>
      <c r="KI244" s="63"/>
      <c r="KJ244" s="63"/>
      <c r="KK244" s="63"/>
      <c r="KL244" s="63"/>
      <c r="KM244" s="63"/>
      <c r="KN244" s="63"/>
      <c r="KO244" s="63"/>
      <c r="KP244" s="63"/>
      <c r="KQ244" s="63"/>
      <c r="KR244" s="63"/>
      <c r="KS244" s="63"/>
      <c r="KT244" s="63"/>
      <c r="KU244" s="63"/>
      <c r="KV244" s="63"/>
      <c r="KW244" s="63"/>
      <c r="KX244" s="63"/>
      <c r="KY244" s="63"/>
      <c r="KZ244" s="63"/>
      <c r="LA244" s="63"/>
      <c r="LB244" s="63"/>
      <c r="LC244" s="63"/>
      <c r="LD244" s="63"/>
      <c r="LE244" s="63"/>
      <c r="LF244" s="63"/>
      <c r="LG244" s="63"/>
      <c r="LH244" s="63"/>
      <c r="LI244" s="63"/>
      <c r="LJ244" s="63"/>
      <c r="LK244" s="63"/>
      <c r="LL244" s="63"/>
      <c r="LM244" s="63"/>
      <c r="LN244" s="63"/>
      <c r="LO244" s="63"/>
      <c r="LP244" s="63"/>
      <c r="LQ244" s="63"/>
      <c r="LR244" s="63"/>
      <c r="LS244" s="63"/>
      <c r="LT244" s="63"/>
      <c r="LU244" s="63"/>
      <c r="LV244" s="63"/>
      <c r="LW244" s="63"/>
      <c r="LX244" s="63"/>
      <c r="LY244" s="63"/>
      <c r="LZ244" s="63"/>
      <c r="MA244" s="63"/>
      <c r="MB244" s="63"/>
      <c r="MC244" s="63"/>
      <c r="MD244" s="63"/>
      <c r="ME244" s="63"/>
      <c r="MF244" s="63"/>
      <c r="MG244" s="63"/>
      <c r="MH244" s="63"/>
      <c r="MI244" s="63"/>
      <c r="MJ244" s="63"/>
      <c r="MK244" s="63"/>
      <c r="ML244" s="63"/>
      <c r="MM244" s="63"/>
      <c r="MN244" s="63"/>
      <c r="MO244" s="63"/>
      <c r="MP244" s="63"/>
      <c r="MQ244" s="63"/>
      <c r="MR244" s="63"/>
      <c r="MS244" s="63"/>
      <c r="MT244" s="63"/>
      <c r="MU244" s="63"/>
      <c r="MV244" s="63"/>
      <c r="MW244" s="63"/>
      <c r="MX244" s="63"/>
      <c r="MY244" s="63"/>
      <c r="MZ244" s="63"/>
      <c r="NA244" s="63"/>
      <c r="NB244" s="63"/>
      <c r="NC244" s="63"/>
      <c r="ND244" s="63"/>
      <c r="NE244" s="63"/>
      <c r="NF244" s="63"/>
      <c r="NG244" s="63"/>
      <c r="NH244" s="63"/>
      <c r="NI244" s="63"/>
      <c r="NJ244" s="63"/>
    </row>
    <row r="245" spans="1:374" ht="64.2" customHeight="1">
      <c r="A245" s="156">
        <v>12</v>
      </c>
      <c r="B245" s="60">
        <v>198</v>
      </c>
      <c r="C245" s="65" t="s">
        <v>580</v>
      </c>
      <c r="D245" s="114" t="s">
        <v>646</v>
      </c>
      <c r="E245" s="86" t="s">
        <v>519</v>
      </c>
      <c r="F245" s="65">
        <v>8</v>
      </c>
      <c r="G245" s="65" t="s">
        <v>176</v>
      </c>
      <c r="H245" s="84">
        <v>1675000</v>
      </c>
      <c r="I245" s="84">
        <v>1675000</v>
      </c>
      <c r="J245" s="61" t="s">
        <v>15</v>
      </c>
      <c r="K245" s="62">
        <v>46081</v>
      </c>
      <c r="L245" s="62">
        <v>46265</v>
      </c>
      <c r="M245" s="61"/>
      <c r="N245" s="61"/>
      <c r="O245" s="61"/>
      <c r="P245" s="61" t="s">
        <v>623</v>
      </c>
      <c r="Q245" s="83" t="s">
        <v>643</v>
      </c>
    </row>
    <row r="246" spans="1:374" ht="133.19999999999999" customHeight="1">
      <c r="A246" s="156">
        <v>13</v>
      </c>
      <c r="B246" s="60">
        <v>199</v>
      </c>
      <c r="C246" s="65" t="s">
        <v>580</v>
      </c>
      <c r="D246" s="87" t="s">
        <v>520</v>
      </c>
      <c r="E246" s="86" t="s">
        <v>699</v>
      </c>
      <c r="F246" s="65">
        <v>1</v>
      </c>
      <c r="G246" s="65" t="s">
        <v>178</v>
      </c>
      <c r="H246" s="84">
        <v>285599</v>
      </c>
      <c r="I246" s="84">
        <v>285599</v>
      </c>
      <c r="J246" s="61" t="s">
        <v>10</v>
      </c>
      <c r="K246" s="62">
        <v>46081</v>
      </c>
      <c r="L246" s="62">
        <v>46142</v>
      </c>
      <c r="M246" s="61"/>
      <c r="N246" s="61"/>
      <c r="O246" s="61"/>
      <c r="P246" s="61" t="s">
        <v>623</v>
      </c>
      <c r="Q246" s="83" t="s">
        <v>624</v>
      </c>
    </row>
    <row r="247" spans="1:374" ht="232.2" customHeight="1">
      <c r="A247" s="156">
        <v>14</v>
      </c>
      <c r="B247" s="60">
        <v>200</v>
      </c>
      <c r="C247" s="65" t="s">
        <v>580</v>
      </c>
      <c r="D247" s="87" t="s">
        <v>230</v>
      </c>
      <c r="E247" s="86" t="s">
        <v>257</v>
      </c>
      <c r="F247" s="65">
        <v>1</v>
      </c>
      <c r="G247" s="65" t="s">
        <v>178</v>
      </c>
      <c r="H247" s="84">
        <f>763639+151281</f>
        <v>914920</v>
      </c>
      <c r="I247" s="84">
        <f>763639+151281</f>
        <v>914920</v>
      </c>
      <c r="J247" s="61" t="s">
        <v>10</v>
      </c>
      <c r="K247" s="62">
        <v>46173</v>
      </c>
      <c r="L247" s="62">
        <v>46234</v>
      </c>
      <c r="M247" s="61"/>
      <c r="N247" s="61"/>
      <c r="O247" s="61"/>
      <c r="P247" s="61" t="s">
        <v>623</v>
      </c>
      <c r="Q247" s="83" t="s">
        <v>624</v>
      </c>
    </row>
    <row r="248" spans="1:374" ht="91.5" customHeight="1">
      <c r="A248" s="156">
        <v>16</v>
      </c>
      <c r="B248" s="60">
        <v>201</v>
      </c>
      <c r="C248" s="65" t="s">
        <v>580</v>
      </c>
      <c r="D248" s="87" t="s">
        <v>258</v>
      </c>
      <c r="E248" s="86" t="s">
        <v>259</v>
      </c>
      <c r="F248" s="65">
        <v>1</v>
      </c>
      <c r="G248" s="65" t="s">
        <v>178</v>
      </c>
      <c r="H248" s="84">
        <v>450000</v>
      </c>
      <c r="I248" s="84">
        <v>450000</v>
      </c>
      <c r="J248" s="65" t="s">
        <v>10</v>
      </c>
      <c r="K248" s="62">
        <v>46203</v>
      </c>
      <c r="L248" s="62">
        <v>46387</v>
      </c>
      <c r="M248" s="61"/>
      <c r="N248" s="61"/>
      <c r="O248" s="61"/>
      <c r="P248" s="61" t="s">
        <v>623</v>
      </c>
      <c r="Q248" s="83" t="s">
        <v>629</v>
      </c>
    </row>
    <row r="249" spans="1:374" ht="102" customHeight="1">
      <c r="A249" s="156">
        <v>17</v>
      </c>
      <c r="B249" s="60">
        <v>202</v>
      </c>
      <c r="C249" s="65" t="s">
        <v>580</v>
      </c>
      <c r="D249" s="87" t="s">
        <v>521</v>
      </c>
      <c r="E249" s="86" t="s">
        <v>522</v>
      </c>
      <c r="F249" s="65">
        <v>1</v>
      </c>
      <c r="G249" s="65" t="s">
        <v>178</v>
      </c>
      <c r="H249" s="84">
        <v>150000</v>
      </c>
      <c r="I249" s="84">
        <v>150000</v>
      </c>
      <c r="J249" s="65" t="s">
        <v>15</v>
      </c>
      <c r="K249" s="62">
        <v>46053</v>
      </c>
      <c r="L249" s="62">
        <v>46234</v>
      </c>
      <c r="M249" s="61"/>
      <c r="N249" s="61"/>
      <c r="O249" s="61"/>
      <c r="P249" s="61" t="s">
        <v>623</v>
      </c>
      <c r="Q249" s="83" t="s">
        <v>629</v>
      </c>
    </row>
    <row r="250" spans="1:374" ht="102" customHeight="1">
      <c r="A250" s="173">
        <v>19</v>
      </c>
      <c r="B250" s="60">
        <v>203</v>
      </c>
      <c r="C250" s="65" t="s">
        <v>580</v>
      </c>
      <c r="D250" s="87" t="s">
        <v>260</v>
      </c>
      <c r="E250" s="86" t="s">
        <v>524</v>
      </c>
      <c r="F250" s="65">
        <v>1</v>
      </c>
      <c r="G250" s="65" t="s">
        <v>178</v>
      </c>
      <c r="H250" s="84">
        <v>100000</v>
      </c>
      <c r="I250" s="84">
        <v>100000</v>
      </c>
      <c r="J250" s="61" t="s">
        <v>15</v>
      </c>
      <c r="K250" s="62">
        <v>46053</v>
      </c>
      <c r="L250" s="62">
        <v>46203</v>
      </c>
      <c r="M250" s="61"/>
      <c r="N250" s="61"/>
      <c r="O250" s="61"/>
      <c r="P250" s="61" t="s">
        <v>623</v>
      </c>
      <c r="Q250" s="83" t="s">
        <v>624</v>
      </c>
    </row>
    <row r="251" spans="1:374" ht="351.6" customHeight="1" thickBot="1">
      <c r="A251" s="173">
        <v>19</v>
      </c>
      <c r="B251" s="192">
        <v>204</v>
      </c>
      <c r="C251" s="193" t="s">
        <v>62</v>
      </c>
      <c r="D251" s="194" t="s">
        <v>819</v>
      </c>
      <c r="E251" s="195" t="s">
        <v>820</v>
      </c>
      <c r="F251" s="221" t="s">
        <v>821</v>
      </c>
      <c r="G251" s="193" t="s">
        <v>822</v>
      </c>
      <c r="H251" s="196">
        <v>10000000</v>
      </c>
      <c r="I251" s="196" t="s">
        <v>823</v>
      </c>
      <c r="J251" s="193" t="s">
        <v>10</v>
      </c>
      <c r="K251" s="197">
        <v>46081</v>
      </c>
      <c r="L251" s="197">
        <v>46173</v>
      </c>
      <c r="M251" s="198"/>
      <c r="N251" s="198"/>
      <c r="O251" s="198"/>
      <c r="P251" s="193" t="s">
        <v>824</v>
      </c>
      <c r="Q251" s="199"/>
    </row>
    <row r="252" spans="1:374" ht="16.95" customHeight="1">
      <c r="A252" s="174"/>
      <c r="B252" s="183"/>
      <c r="C252" s="176"/>
      <c r="D252" s="177"/>
      <c r="E252" s="178"/>
      <c r="F252" s="179"/>
      <c r="G252" s="176"/>
      <c r="H252" s="180"/>
      <c r="I252" s="181"/>
      <c r="J252" s="176"/>
      <c r="K252" s="182"/>
      <c r="L252" s="182"/>
      <c r="M252" s="175"/>
      <c r="N252" s="175"/>
      <c r="O252" s="175"/>
      <c r="P252" s="175"/>
      <c r="Q252" s="175"/>
    </row>
    <row r="253" spans="1:374" s="30" customFormat="1" ht="15" customHeight="1">
      <c r="A253" s="124"/>
      <c r="B253" s="124"/>
      <c r="C253" s="130" t="s">
        <v>694</v>
      </c>
      <c r="D253" s="133"/>
      <c r="E253" s="133"/>
      <c r="F253" s="131"/>
      <c r="G253" s="131"/>
      <c r="H253" s="132" t="s">
        <v>100</v>
      </c>
      <c r="I253" s="131"/>
      <c r="J253" s="131"/>
      <c r="K253" s="134"/>
      <c r="L253" s="29"/>
      <c r="M253" s="28"/>
      <c r="N253" s="28"/>
      <c r="O253" s="28"/>
      <c r="P253" s="165"/>
      <c r="Q253" s="165"/>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c r="AR253" s="28"/>
      <c r="AS253" s="28"/>
      <c r="AT253" s="28"/>
      <c r="AU253" s="28"/>
      <c r="AV253" s="28"/>
      <c r="AW253" s="28"/>
      <c r="AX253" s="28"/>
      <c r="AY253" s="28"/>
      <c r="AZ253" s="28"/>
      <c r="BA253" s="28"/>
      <c r="BB253" s="28"/>
      <c r="BC253" s="28"/>
      <c r="BD253" s="28"/>
      <c r="BE253" s="28"/>
      <c r="BF253" s="28"/>
      <c r="BG253" s="28"/>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c r="HM253" s="28"/>
      <c r="HN253" s="28"/>
      <c r="HO253" s="28"/>
      <c r="HP253" s="28"/>
      <c r="HQ253" s="28"/>
      <c r="HR253" s="28"/>
      <c r="HS253" s="28"/>
      <c r="HT253" s="28"/>
      <c r="HU253" s="28"/>
      <c r="HV253" s="28"/>
      <c r="HW253" s="28"/>
      <c r="HX253" s="28"/>
      <c r="HY253" s="28"/>
      <c r="HZ253" s="28"/>
      <c r="IA253" s="28"/>
      <c r="IB253" s="28"/>
      <c r="IC253" s="28"/>
      <c r="ID253" s="28"/>
      <c r="IE253" s="28"/>
      <c r="IF253" s="28"/>
      <c r="IG253" s="28"/>
      <c r="IH253" s="28"/>
      <c r="II253" s="28"/>
      <c r="IJ253" s="28"/>
      <c r="IK253" s="28"/>
      <c r="IL253" s="28"/>
      <c r="IM253" s="28"/>
      <c r="IN253" s="28"/>
      <c r="IO253" s="28"/>
      <c r="IP253" s="28"/>
      <c r="IQ253" s="28"/>
      <c r="IR253" s="28"/>
      <c r="IS253" s="28"/>
      <c r="IT253" s="28"/>
      <c r="IU253" s="28"/>
      <c r="IV253" s="28"/>
      <c r="IW253" s="28"/>
      <c r="IX253" s="28"/>
      <c r="IY253" s="28"/>
      <c r="IZ253" s="28"/>
      <c r="JA253" s="28"/>
      <c r="JB253" s="28"/>
      <c r="JC253" s="28"/>
      <c r="JD253" s="28"/>
      <c r="JE253" s="28"/>
      <c r="JF253" s="28"/>
      <c r="JG253" s="28"/>
      <c r="JH253" s="28"/>
      <c r="JI253" s="28"/>
      <c r="JJ253" s="28"/>
      <c r="JK253" s="28"/>
      <c r="JL253" s="28"/>
      <c r="JM253" s="28"/>
      <c r="JN253" s="28"/>
      <c r="JO253" s="28"/>
      <c r="JP253" s="28"/>
      <c r="JQ253" s="28"/>
      <c r="JR253" s="28"/>
      <c r="JS253" s="28"/>
      <c r="JT253" s="28"/>
      <c r="JU253" s="28"/>
      <c r="JV253" s="28"/>
      <c r="JW253" s="28"/>
      <c r="JX253" s="28"/>
      <c r="JY253" s="28"/>
      <c r="JZ253" s="28"/>
      <c r="KA253" s="28"/>
      <c r="KB253" s="28"/>
      <c r="KC253" s="28"/>
      <c r="KD253" s="28"/>
      <c r="KE253" s="28"/>
      <c r="KF253" s="28"/>
      <c r="KG253" s="28"/>
      <c r="KH253" s="28"/>
      <c r="KI253" s="28"/>
      <c r="KJ253" s="28"/>
      <c r="KK253" s="28"/>
      <c r="KL253" s="28"/>
      <c r="KM253" s="28"/>
      <c r="KN253" s="28"/>
      <c r="KO253" s="28"/>
      <c r="KP253" s="28"/>
      <c r="KQ253" s="28"/>
      <c r="KR253" s="28"/>
      <c r="KS253" s="28"/>
      <c r="KT253" s="28"/>
      <c r="KU253" s="28"/>
      <c r="KV253" s="28"/>
      <c r="KW253" s="28"/>
      <c r="KX253" s="28"/>
      <c r="KY253" s="28"/>
      <c r="KZ253" s="28"/>
      <c r="LA253" s="28"/>
      <c r="LB253" s="28"/>
      <c r="LC253" s="28"/>
      <c r="LD253" s="28"/>
      <c r="LE253" s="28"/>
      <c r="LF253" s="28"/>
      <c r="LG253" s="28"/>
      <c r="LH253" s="28"/>
      <c r="LI253" s="28"/>
      <c r="LJ253" s="28"/>
      <c r="LK253" s="28"/>
      <c r="LL253" s="28"/>
      <c r="LM253" s="28"/>
      <c r="LN253" s="28"/>
      <c r="LO253" s="28"/>
      <c r="LP253" s="28"/>
      <c r="LQ253" s="28"/>
      <c r="LR253" s="28"/>
      <c r="LS253" s="28"/>
      <c r="LT253" s="28"/>
      <c r="LU253" s="28"/>
      <c r="LV253" s="28"/>
      <c r="LW253" s="28"/>
      <c r="LX253" s="28"/>
      <c r="LY253" s="28"/>
      <c r="LZ253" s="28"/>
      <c r="MA253" s="28"/>
      <c r="MB253" s="28"/>
      <c r="MC253" s="28"/>
      <c r="MD253" s="28"/>
      <c r="ME253" s="28"/>
      <c r="MF253" s="28"/>
      <c r="MG253" s="28"/>
      <c r="MH253" s="28"/>
      <c r="MI253" s="28"/>
      <c r="MJ253" s="28"/>
      <c r="MK253" s="28"/>
      <c r="ML253" s="28"/>
      <c r="MM253" s="28"/>
      <c r="MN253" s="28"/>
      <c r="MO253" s="28"/>
      <c r="MP253" s="28"/>
      <c r="MQ253" s="28"/>
      <c r="MR253" s="28"/>
      <c r="MS253" s="28"/>
      <c r="MT253" s="28"/>
      <c r="MU253" s="28"/>
      <c r="MV253" s="28"/>
      <c r="MW253" s="28"/>
      <c r="MX253" s="28"/>
      <c r="MY253" s="28"/>
      <c r="MZ253" s="28"/>
      <c r="NA253" s="28"/>
      <c r="NB253" s="28"/>
      <c r="NC253" s="28"/>
      <c r="ND253" s="28"/>
      <c r="NE253" s="28"/>
      <c r="NF253" s="28"/>
      <c r="NG253" s="28"/>
      <c r="NH253" s="28"/>
      <c r="NI253" s="28"/>
      <c r="NJ253" s="28"/>
    </row>
    <row r="254" spans="1:374" s="30" customFormat="1" ht="15" customHeight="1">
      <c r="A254" s="124"/>
      <c r="B254" s="124"/>
      <c r="C254" s="36" t="s">
        <v>690</v>
      </c>
      <c r="D254" s="37" t="s">
        <v>691</v>
      </c>
      <c r="E254" s="34"/>
      <c r="F254" s="32"/>
      <c r="G254" s="32"/>
      <c r="H254" s="32"/>
      <c r="I254" s="32"/>
      <c r="J254" s="32"/>
      <c r="K254" s="35"/>
      <c r="L254" s="29"/>
      <c r="M254" s="28"/>
      <c r="N254" s="28"/>
      <c r="O254" s="28"/>
      <c r="P254" s="165"/>
      <c r="Q254" s="165"/>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c r="AR254" s="28"/>
      <c r="AS254" s="28"/>
      <c r="AT254" s="28"/>
      <c r="AU254" s="28"/>
      <c r="AV254" s="28"/>
      <c r="AW254" s="28"/>
      <c r="AX254" s="28"/>
      <c r="AY254" s="28"/>
      <c r="AZ254" s="28"/>
      <c r="BA254" s="28"/>
      <c r="BB254" s="28"/>
      <c r="BC254" s="28"/>
      <c r="BD254" s="28"/>
      <c r="BE254" s="28"/>
      <c r="BF254" s="28"/>
      <c r="BG254" s="28"/>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28"/>
      <c r="ID254" s="28"/>
      <c r="IE254" s="28"/>
      <c r="IF254" s="28"/>
      <c r="IG254" s="28"/>
      <c r="IH254" s="28"/>
      <c r="II254" s="28"/>
      <c r="IJ254" s="28"/>
      <c r="IK254" s="28"/>
      <c r="IL254" s="28"/>
      <c r="IM254" s="28"/>
      <c r="IN254" s="28"/>
      <c r="IO254" s="28"/>
      <c r="IP254" s="28"/>
      <c r="IQ254" s="28"/>
      <c r="IR254" s="28"/>
      <c r="IS254" s="28"/>
      <c r="IT254" s="28"/>
      <c r="IU254" s="28"/>
      <c r="IV254" s="28"/>
      <c r="IW254" s="28"/>
      <c r="IX254" s="28"/>
      <c r="IY254" s="28"/>
      <c r="IZ254" s="28"/>
      <c r="JA254" s="28"/>
      <c r="JB254" s="28"/>
      <c r="JC254" s="28"/>
      <c r="JD254" s="28"/>
      <c r="JE254" s="28"/>
      <c r="JF254" s="28"/>
      <c r="JG254" s="28"/>
      <c r="JH254" s="28"/>
      <c r="JI254" s="28"/>
      <c r="JJ254" s="28"/>
      <c r="JK254" s="28"/>
      <c r="JL254" s="28"/>
      <c r="JM254" s="28"/>
      <c r="JN254" s="28"/>
      <c r="JO254" s="28"/>
      <c r="JP254" s="28"/>
      <c r="JQ254" s="28"/>
      <c r="JR254" s="28"/>
      <c r="JS254" s="28"/>
      <c r="JT254" s="28"/>
      <c r="JU254" s="28"/>
      <c r="JV254" s="28"/>
      <c r="JW254" s="28"/>
      <c r="JX254" s="28"/>
      <c r="JY254" s="28"/>
      <c r="JZ254" s="28"/>
      <c r="KA254" s="28"/>
      <c r="KB254" s="28"/>
      <c r="KC254" s="28"/>
      <c r="KD254" s="28"/>
      <c r="KE254" s="28"/>
      <c r="KF254" s="28"/>
      <c r="KG254" s="28"/>
      <c r="KH254" s="28"/>
      <c r="KI254" s="28"/>
      <c r="KJ254" s="28"/>
      <c r="KK254" s="28"/>
      <c r="KL254" s="28"/>
      <c r="KM254" s="28"/>
      <c r="KN254" s="28"/>
      <c r="KO254" s="28"/>
      <c r="KP254" s="28"/>
      <c r="KQ254" s="28"/>
      <c r="KR254" s="28"/>
      <c r="KS254" s="28"/>
      <c r="KT254" s="28"/>
      <c r="KU254" s="28"/>
      <c r="KV254" s="28"/>
      <c r="KW254" s="28"/>
      <c r="KX254" s="28"/>
      <c r="KY254" s="28"/>
      <c r="KZ254" s="28"/>
      <c r="LA254" s="28"/>
      <c r="LB254" s="28"/>
      <c r="LC254" s="28"/>
      <c r="LD254" s="28"/>
      <c r="LE254" s="28"/>
      <c r="LF254" s="28"/>
      <c r="LG254" s="28"/>
      <c r="LH254" s="28"/>
      <c r="LI254" s="28"/>
      <c r="LJ254" s="28"/>
      <c r="LK254" s="28"/>
      <c r="LL254" s="28"/>
      <c r="LM254" s="28"/>
      <c r="LN254" s="28"/>
      <c r="LO254" s="28"/>
      <c r="LP254" s="28"/>
      <c r="LQ254" s="28"/>
      <c r="LR254" s="28"/>
      <c r="LS254" s="28"/>
      <c r="LT254" s="28"/>
      <c r="LU254" s="28"/>
      <c r="LV254" s="28"/>
      <c r="LW254" s="28"/>
      <c r="LX254" s="28"/>
      <c r="LY254" s="28"/>
      <c r="LZ254" s="28"/>
      <c r="MA254" s="28"/>
      <c r="MB254" s="28"/>
      <c r="MC254" s="28"/>
      <c r="MD254" s="28"/>
      <c r="ME254" s="28"/>
      <c r="MF254" s="28"/>
      <c r="MG254" s="28"/>
      <c r="MH254" s="28"/>
      <c r="MI254" s="28"/>
      <c r="MJ254" s="28"/>
      <c r="MK254" s="28"/>
      <c r="ML254" s="28"/>
      <c r="MM254" s="28"/>
      <c r="MN254" s="28"/>
      <c r="MO254" s="28"/>
      <c r="MP254" s="28"/>
      <c r="MQ254" s="28"/>
      <c r="MR254" s="28"/>
      <c r="MS254" s="28"/>
      <c r="MT254" s="28"/>
      <c r="MU254" s="28"/>
      <c r="MV254" s="28"/>
      <c r="MW254" s="28"/>
      <c r="MX254" s="28"/>
      <c r="MY254" s="28"/>
      <c r="MZ254" s="28"/>
      <c r="NA254" s="28"/>
      <c r="NB254" s="28"/>
      <c r="NC254" s="28"/>
      <c r="ND254" s="28"/>
      <c r="NE254" s="28"/>
      <c r="NF254" s="28"/>
      <c r="NG254" s="28"/>
      <c r="NH254" s="28"/>
      <c r="NI254" s="28"/>
      <c r="NJ254" s="28"/>
    </row>
    <row r="255" spans="1:374" s="30" customFormat="1" ht="15" customHeight="1">
      <c r="A255" s="124"/>
      <c r="B255" s="124"/>
      <c r="C255" s="31"/>
      <c r="D255" s="34"/>
      <c r="E255" s="34"/>
      <c r="F255" s="32"/>
      <c r="G255" s="32"/>
      <c r="H255" s="32"/>
      <c r="I255" s="32"/>
      <c r="J255" s="32"/>
      <c r="K255" s="35"/>
      <c r="L255" s="29"/>
      <c r="M255" s="28"/>
      <c r="N255" s="28"/>
      <c r="O255" s="28"/>
      <c r="P255" s="165"/>
      <c r="Q255" s="165"/>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c r="AR255" s="28"/>
      <c r="AS255" s="28"/>
      <c r="AT255" s="28"/>
      <c r="AU255" s="28"/>
      <c r="AV255" s="28"/>
      <c r="AW255" s="28"/>
      <c r="AX255" s="28"/>
      <c r="AY255" s="28"/>
      <c r="AZ255" s="28"/>
      <c r="BA255" s="28"/>
      <c r="BB255" s="28"/>
      <c r="BC255" s="28"/>
      <c r="BD255" s="28"/>
      <c r="BE255" s="28"/>
      <c r="BF255" s="28"/>
      <c r="BG255" s="28"/>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28"/>
      <c r="ID255" s="28"/>
      <c r="IE255" s="28"/>
      <c r="IF255" s="28"/>
      <c r="IG255" s="28"/>
      <c r="IH255" s="28"/>
      <c r="II255" s="28"/>
      <c r="IJ255" s="28"/>
      <c r="IK255" s="28"/>
      <c r="IL255" s="28"/>
      <c r="IM255" s="28"/>
      <c r="IN255" s="28"/>
      <c r="IO255" s="28"/>
      <c r="IP255" s="28"/>
      <c r="IQ255" s="28"/>
      <c r="IR255" s="28"/>
      <c r="IS255" s="28"/>
      <c r="IT255" s="28"/>
      <c r="IU255" s="28"/>
      <c r="IV255" s="28"/>
      <c r="IW255" s="28"/>
      <c r="IX255" s="28"/>
      <c r="IY255" s="28"/>
      <c r="IZ255" s="28"/>
      <c r="JA255" s="28"/>
      <c r="JB255" s="28"/>
      <c r="JC255" s="28"/>
      <c r="JD255" s="28"/>
      <c r="JE255" s="28"/>
      <c r="JF255" s="28"/>
      <c r="JG255" s="28"/>
      <c r="JH255" s="28"/>
      <c r="JI255" s="28"/>
      <c r="JJ255" s="28"/>
      <c r="JK255" s="28"/>
      <c r="JL255" s="28"/>
      <c r="JM255" s="28"/>
      <c r="JN255" s="28"/>
      <c r="JO255" s="28"/>
      <c r="JP255" s="28"/>
      <c r="JQ255" s="28"/>
      <c r="JR255" s="28"/>
      <c r="JS255" s="28"/>
      <c r="JT255" s="28"/>
      <c r="JU255" s="28"/>
      <c r="JV255" s="28"/>
      <c r="JW255" s="28"/>
      <c r="JX255" s="28"/>
      <c r="JY255" s="28"/>
      <c r="JZ255" s="28"/>
      <c r="KA255" s="28"/>
      <c r="KB255" s="28"/>
      <c r="KC255" s="28"/>
      <c r="KD255" s="28"/>
      <c r="KE255" s="28"/>
      <c r="KF255" s="28"/>
      <c r="KG255" s="28"/>
      <c r="KH255" s="28"/>
      <c r="KI255" s="28"/>
      <c r="KJ255" s="28"/>
      <c r="KK255" s="28"/>
      <c r="KL255" s="28"/>
      <c r="KM255" s="28"/>
      <c r="KN255" s="28"/>
      <c r="KO255" s="28"/>
      <c r="KP255" s="28"/>
      <c r="KQ255" s="28"/>
      <c r="KR255" s="28"/>
      <c r="KS255" s="28"/>
      <c r="KT255" s="28"/>
      <c r="KU255" s="28"/>
      <c r="KV255" s="28"/>
      <c r="KW255" s="28"/>
      <c r="KX255" s="28"/>
      <c r="KY255" s="28"/>
      <c r="KZ255" s="28"/>
      <c r="LA255" s="28"/>
      <c r="LB255" s="28"/>
      <c r="LC255" s="28"/>
      <c r="LD255" s="28"/>
      <c r="LE255" s="28"/>
      <c r="LF255" s="28"/>
      <c r="LG255" s="28"/>
      <c r="LH255" s="28"/>
      <c r="LI255" s="28"/>
      <c r="LJ255" s="28"/>
      <c r="LK255" s="28"/>
      <c r="LL255" s="28"/>
      <c r="LM255" s="28"/>
      <c r="LN255" s="28"/>
      <c r="LO255" s="28"/>
      <c r="LP255" s="28"/>
      <c r="LQ255" s="28"/>
      <c r="LR255" s="28"/>
      <c r="LS255" s="28"/>
      <c r="LT255" s="28"/>
      <c r="LU255" s="28"/>
      <c r="LV255" s="28"/>
      <c r="LW255" s="28"/>
      <c r="LX255" s="28"/>
      <c r="LY255" s="28"/>
      <c r="LZ255" s="28"/>
      <c r="MA255" s="28"/>
      <c r="MB255" s="28"/>
      <c r="MC255" s="28"/>
      <c r="MD255" s="28"/>
      <c r="ME255" s="28"/>
      <c r="MF255" s="28"/>
      <c r="MG255" s="28"/>
      <c r="MH255" s="28"/>
      <c r="MI255" s="28"/>
      <c r="MJ255" s="28"/>
      <c r="MK255" s="28"/>
      <c r="ML255" s="28"/>
      <c r="MM255" s="28"/>
      <c r="MN255" s="28"/>
      <c r="MO255" s="28"/>
      <c r="MP255" s="28"/>
      <c r="MQ255" s="28"/>
      <c r="MR255" s="28"/>
      <c r="MS255" s="28"/>
      <c r="MT255" s="28"/>
      <c r="MU255" s="28"/>
      <c r="MV255" s="28"/>
      <c r="MW255" s="28"/>
      <c r="MX255" s="28"/>
      <c r="MY255" s="28"/>
      <c r="MZ255" s="28"/>
      <c r="NA255" s="28"/>
      <c r="NB255" s="28"/>
      <c r="NC255" s="28"/>
      <c r="ND255" s="28"/>
      <c r="NE255" s="28"/>
      <c r="NF255" s="28"/>
      <c r="NG255" s="28"/>
      <c r="NH255" s="28"/>
      <c r="NI255" s="28"/>
      <c r="NJ255" s="28"/>
    </row>
    <row r="256" spans="1:374" s="30" customFormat="1" ht="15" customHeight="1">
      <c r="A256" s="124"/>
      <c r="B256" s="124"/>
      <c r="C256" s="31" t="s">
        <v>695</v>
      </c>
      <c r="D256" s="34"/>
      <c r="E256" s="34"/>
      <c r="F256" s="32"/>
      <c r="G256" s="32"/>
      <c r="H256" s="33" t="s">
        <v>692</v>
      </c>
      <c r="I256" s="32"/>
      <c r="J256" s="32"/>
      <c r="K256" s="35"/>
      <c r="L256" s="29"/>
      <c r="M256" s="28"/>
      <c r="N256" s="28"/>
      <c r="O256" s="28"/>
      <c r="P256" s="165"/>
      <c r="Q256" s="165"/>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28"/>
      <c r="ID256" s="28"/>
      <c r="IE256" s="28"/>
      <c r="IF256" s="28"/>
      <c r="IG256" s="28"/>
      <c r="IH256" s="28"/>
      <c r="II256" s="28"/>
      <c r="IJ256" s="28"/>
      <c r="IK256" s="28"/>
      <c r="IL256" s="28"/>
      <c r="IM256" s="28"/>
      <c r="IN256" s="28"/>
      <c r="IO256" s="28"/>
      <c r="IP256" s="28"/>
      <c r="IQ256" s="28"/>
      <c r="IR256" s="28"/>
      <c r="IS256" s="28"/>
      <c r="IT256" s="28"/>
      <c r="IU256" s="28"/>
      <c r="IV256" s="28"/>
      <c r="IW256" s="28"/>
      <c r="IX256" s="28"/>
      <c r="IY256" s="28"/>
      <c r="IZ256" s="28"/>
      <c r="JA256" s="28"/>
      <c r="JB256" s="28"/>
      <c r="JC256" s="28"/>
      <c r="JD256" s="28"/>
      <c r="JE256" s="28"/>
      <c r="JF256" s="28"/>
      <c r="JG256" s="28"/>
      <c r="JH256" s="28"/>
      <c r="JI256" s="28"/>
      <c r="JJ256" s="28"/>
      <c r="JK256" s="28"/>
      <c r="JL256" s="28"/>
      <c r="JM256" s="28"/>
      <c r="JN256" s="28"/>
      <c r="JO256" s="28"/>
      <c r="JP256" s="28"/>
      <c r="JQ256" s="28"/>
      <c r="JR256" s="28"/>
      <c r="JS256" s="28"/>
      <c r="JT256" s="28"/>
      <c r="JU256" s="28"/>
      <c r="JV256" s="28"/>
      <c r="JW256" s="28"/>
      <c r="JX256" s="28"/>
      <c r="JY256" s="28"/>
      <c r="JZ256" s="28"/>
      <c r="KA256" s="28"/>
      <c r="KB256" s="28"/>
      <c r="KC256" s="28"/>
      <c r="KD256" s="28"/>
      <c r="KE256" s="28"/>
      <c r="KF256" s="28"/>
      <c r="KG256" s="28"/>
      <c r="KH256" s="28"/>
      <c r="KI256" s="28"/>
      <c r="KJ256" s="28"/>
      <c r="KK256" s="28"/>
      <c r="KL256" s="28"/>
      <c r="KM256" s="28"/>
      <c r="KN256" s="28"/>
      <c r="KO256" s="28"/>
      <c r="KP256" s="28"/>
      <c r="KQ256" s="28"/>
      <c r="KR256" s="28"/>
      <c r="KS256" s="28"/>
      <c r="KT256" s="28"/>
      <c r="KU256" s="28"/>
      <c r="KV256" s="28"/>
      <c r="KW256" s="28"/>
      <c r="KX256" s="28"/>
      <c r="KY256" s="28"/>
      <c r="KZ256" s="28"/>
      <c r="LA256" s="28"/>
      <c r="LB256" s="28"/>
      <c r="LC256" s="28"/>
      <c r="LD256" s="28"/>
      <c r="LE256" s="28"/>
      <c r="LF256" s="28"/>
      <c r="LG256" s="28"/>
      <c r="LH256" s="28"/>
      <c r="LI256" s="28"/>
      <c r="LJ256" s="28"/>
      <c r="LK256" s="28"/>
      <c r="LL256" s="28"/>
      <c r="LM256" s="28"/>
      <c r="LN256" s="28"/>
      <c r="LO256" s="28"/>
      <c r="LP256" s="28"/>
      <c r="LQ256" s="28"/>
      <c r="LR256" s="28"/>
      <c r="LS256" s="28"/>
      <c r="LT256" s="28"/>
      <c r="LU256" s="28"/>
      <c r="LV256" s="28"/>
      <c r="LW256" s="28"/>
      <c r="LX256" s="28"/>
      <c r="LY256" s="28"/>
      <c r="LZ256" s="28"/>
      <c r="MA256" s="28"/>
      <c r="MB256" s="28"/>
      <c r="MC256" s="28"/>
      <c r="MD256" s="28"/>
      <c r="ME256" s="28"/>
      <c r="MF256" s="28"/>
      <c r="MG256" s="28"/>
      <c r="MH256" s="28"/>
      <c r="MI256" s="28"/>
      <c r="MJ256" s="28"/>
      <c r="MK256" s="28"/>
      <c r="ML256" s="28"/>
      <c r="MM256" s="28"/>
      <c r="MN256" s="28"/>
      <c r="MO256" s="28"/>
      <c r="MP256" s="28"/>
      <c r="MQ256" s="28"/>
      <c r="MR256" s="28"/>
      <c r="MS256" s="28"/>
      <c r="MT256" s="28"/>
      <c r="MU256" s="28"/>
      <c r="MV256" s="28"/>
      <c r="MW256" s="28"/>
      <c r="MX256" s="28"/>
      <c r="MY256" s="28"/>
      <c r="MZ256" s="28"/>
      <c r="NA256" s="28"/>
      <c r="NB256" s="28"/>
      <c r="NC256" s="28"/>
      <c r="ND256" s="28"/>
      <c r="NE256" s="28"/>
      <c r="NF256" s="28"/>
      <c r="NG256" s="28"/>
      <c r="NH256" s="28"/>
      <c r="NI256" s="28"/>
      <c r="NJ256" s="28"/>
    </row>
    <row r="257" spans="1:374" s="30" customFormat="1" ht="15" customHeight="1" thickBot="1">
      <c r="A257" s="125"/>
      <c r="B257" s="125"/>
      <c r="C257" s="38" t="s">
        <v>690</v>
      </c>
      <c r="D257" s="40" t="s">
        <v>693</v>
      </c>
      <c r="E257" s="41"/>
      <c r="F257" s="39"/>
      <c r="G257" s="39"/>
      <c r="H257" s="39"/>
      <c r="I257" s="39"/>
      <c r="J257" s="39"/>
      <c r="K257" s="42"/>
      <c r="L257" s="44"/>
      <c r="M257" s="43"/>
      <c r="N257" s="43"/>
      <c r="O257" s="43"/>
      <c r="P257" s="166"/>
      <c r="Q257" s="166"/>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c r="HM257" s="28"/>
      <c r="HN257" s="28"/>
      <c r="HO257" s="28"/>
      <c r="HP257" s="28"/>
      <c r="HQ257" s="28"/>
      <c r="HR257" s="28"/>
      <c r="HS257" s="28"/>
      <c r="HT257" s="28"/>
      <c r="HU257" s="28"/>
      <c r="HV257" s="28"/>
      <c r="HW257" s="28"/>
      <c r="HX257" s="28"/>
      <c r="HY257" s="28"/>
      <c r="HZ257" s="28"/>
      <c r="IA257" s="28"/>
      <c r="IB257" s="28"/>
      <c r="IC257" s="28"/>
      <c r="ID257" s="28"/>
      <c r="IE257" s="28"/>
      <c r="IF257" s="28"/>
      <c r="IG257" s="28"/>
      <c r="IH257" s="28"/>
      <c r="II257" s="28"/>
      <c r="IJ257" s="28"/>
      <c r="IK257" s="28"/>
      <c r="IL257" s="28"/>
      <c r="IM257" s="28"/>
      <c r="IN257" s="28"/>
      <c r="IO257" s="28"/>
      <c r="IP257" s="28"/>
      <c r="IQ257" s="28"/>
      <c r="IR257" s="28"/>
      <c r="IS257" s="28"/>
      <c r="IT257" s="28"/>
      <c r="IU257" s="28"/>
      <c r="IV257" s="28"/>
      <c r="IW257" s="28"/>
      <c r="IX257" s="28"/>
      <c r="IY257" s="28"/>
      <c r="IZ257" s="28"/>
      <c r="JA257" s="28"/>
      <c r="JB257" s="28"/>
      <c r="JC257" s="28"/>
      <c r="JD257" s="28"/>
      <c r="JE257" s="28"/>
      <c r="JF257" s="28"/>
      <c r="JG257" s="28"/>
      <c r="JH257" s="28"/>
      <c r="JI257" s="28"/>
      <c r="JJ257" s="28"/>
      <c r="JK257" s="28"/>
      <c r="JL257" s="28"/>
      <c r="JM257" s="28"/>
      <c r="JN257" s="28"/>
      <c r="JO257" s="28"/>
      <c r="JP257" s="28"/>
      <c r="JQ257" s="28"/>
      <c r="JR257" s="28"/>
      <c r="JS257" s="28"/>
      <c r="JT257" s="28"/>
      <c r="JU257" s="28"/>
      <c r="JV257" s="28"/>
      <c r="JW257" s="28"/>
      <c r="JX257" s="28"/>
      <c r="JY257" s="28"/>
      <c r="JZ257" s="28"/>
      <c r="KA257" s="28"/>
      <c r="KB257" s="28"/>
      <c r="KC257" s="28"/>
      <c r="KD257" s="28"/>
      <c r="KE257" s="28"/>
      <c r="KF257" s="28"/>
      <c r="KG257" s="28"/>
      <c r="KH257" s="28"/>
      <c r="KI257" s="28"/>
      <c r="KJ257" s="28"/>
      <c r="KK257" s="28"/>
      <c r="KL257" s="28"/>
      <c r="KM257" s="28"/>
      <c r="KN257" s="28"/>
      <c r="KO257" s="28"/>
      <c r="KP257" s="28"/>
      <c r="KQ257" s="28"/>
      <c r="KR257" s="28"/>
      <c r="KS257" s="28"/>
      <c r="KT257" s="28"/>
      <c r="KU257" s="28"/>
      <c r="KV257" s="28"/>
      <c r="KW257" s="28"/>
      <c r="KX257" s="28"/>
      <c r="KY257" s="28"/>
      <c r="KZ257" s="28"/>
      <c r="LA257" s="28"/>
      <c r="LB257" s="28"/>
      <c r="LC257" s="28"/>
      <c r="LD257" s="28"/>
      <c r="LE257" s="28"/>
      <c r="LF257" s="28"/>
      <c r="LG257" s="28"/>
      <c r="LH257" s="28"/>
      <c r="LI257" s="28"/>
      <c r="LJ257" s="28"/>
      <c r="LK257" s="28"/>
      <c r="LL257" s="28"/>
      <c r="LM257" s="28"/>
      <c r="LN257" s="28"/>
      <c r="LO257" s="28"/>
      <c r="LP257" s="28"/>
      <c r="LQ257" s="28"/>
      <c r="LR257" s="28"/>
      <c r="LS257" s="28"/>
      <c r="LT257" s="28"/>
      <c r="LU257" s="28"/>
      <c r="LV257" s="28"/>
      <c r="LW257" s="28"/>
      <c r="LX257" s="28"/>
      <c r="LY257" s="28"/>
      <c r="LZ257" s="28"/>
      <c r="MA257" s="28"/>
      <c r="MB257" s="28"/>
      <c r="MC257" s="28"/>
      <c r="MD257" s="28"/>
      <c r="ME257" s="28"/>
      <c r="MF257" s="28"/>
      <c r="MG257" s="28"/>
      <c r="MH257" s="28"/>
      <c r="MI257" s="28"/>
      <c r="MJ257" s="28"/>
      <c r="MK257" s="28"/>
      <c r="ML257" s="28"/>
      <c r="MM257" s="28"/>
      <c r="MN257" s="28"/>
      <c r="MO257" s="28"/>
      <c r="MP257" s="28"/>
      <c r="MQ257" s="28"/>
      <c r="MR257" s="28"/>
      <c r="MS257" s="28"/>
      <c r="MT257" s="28"/>
      <c r="MU257" s="28"/>
      <c r="MV257" s="28"/>
      <c r="MW257" s="28"/>
      <c r="MX257" s="28"/>
      <c r="MY257" s="28"/>
      <c r="MZ257" s="28"/>
      <c r="NA257" s="28"/>
      <c r="NB257" s="28"/>
      <c r="NC257" s="28"/>
      <c r="ND257" s="28"/>
      <c r="NE257" s="28"/>
      <c r="NF257" s="28"/>
      <c r="NG257" s="28"/>
      <c r="NH257" s="28"/>
      <c r="NI257" s="28"/>
      <c r="NJ257" s="28"/>
    </row>
  </sheetData>
  <sheetProtection formatCells="0" insertRows="0" insertHyperlinks="0" sort="0" autoFilter="0" pivotTables="0"/>
  <autoFilter ref="A8:Q257"/>
  <mergeCells count="4">
    <mergeCell ref="K5:L5"/>
    <mergeCell ref="M5:N5"/>
    <mergeCell ref="B1:Q1"/>
    <mergeCell ref="B3:Q3"/>
  </mergeCells>
  <conditionalFormatting sqref="G9 G50:G52 G166:G178 G206:G234 G248:G249 G115:G119">
    <cfRule type="expression" dxfId="359" priority="1683" stopIfTrue="1">
      <formula>#REF!="Item do PAA completamente executado"</formula>
    </cfRule>
  </conditionalFormatting>
  <conditionalFormatting sqref="G9 G46:G47 G25 G49:G61 G115:G134">
    <cfRule type="expression" dxfId="358" priority="1684" stopIfTrue="1">
      <formula>#REF!="Item do PAA com execução interrompida"</formula>
    </cfRule>
    <cfRule type="expression" dxfId="357" priority="1685" stopIfTrue="1">
      <formula>#REF!="Item do PAA sem execução"</formula>
    </cfRule>
  </conditionalFormatting>
  <conditionalFormatting sqref="G10">
    <cfRule type="expression" dxfId="356" priority="499">
      <formula>#REF!="Item do PAA com execução iniciada"</formula>
    </cfRule>
    <cfRule type="expression" dxfId="355" priority="500">
      <formula>#REF!="Item do PAA completamente executado"</formula>
    </cfRule>
    <cfRule type="expression" dxfId="354" priority="501">
      <formula>#REF!="Item do PAA com execução interrompida"</formula>
    </cfRule>
    <cfRule type="expression" dxfId="353" priority="502">
      <formula>#REF!="Item do PAA sem execução"</formula>
    </cfRule>
    <cfRule type="expression" dxfId="352" priority="503">
      <formula>#REF!="Sim"</formula>
    </cfRule>
  </conditionalFormatting>
  <conditionalFormatting sqref="G11">
    <cfRule type="expression" dxfId="351" priority="494">
      <formula>#REF!="Item do PAA completamente executado"</formula>
    </cfRule>
    <cfRule type="expression" dxfId="350" priority="495">
      <formula>#REF!="Item do PAA com execução interrompida"</formula>
    </cfRule>
    <cfRule type="expression" dxfId="349" priority="496">
      <formula>#REF!="Item do PAA sem execução"</formula>
    </cfRule>
  </conditionalFormatting>
  <conditionalFormatting sqref="G11:G12">
    <cfRule type="expression" dxfId="348" priority="481">
      <formula>#REF!="Item do PAA com execução iniciada"</formula>
    </cfRule>
  </conditionalFormatting>
  <conditionalFormatting sqref="G11:G13">
    <cfRule type="expression" dxfId="347" priority="497">
      <formula>#REF!="Sim"</formula>
    </cfRule>
  </conditionalFormatting>
  <conditionalFormatting sqref="G12">
    <cfRule type="expression" dxfId="346" priority="482">
      <formula>#REF!="Item do PAA completamente executado"</formula>
    </cfRule>
    <cfRule type="expression" dxfId="345" priority="483">
      <formula>#REF!="Item do PAA com execução interrompida"</formula>
    </cfRule>
    <cfRule type="expression" dxfId="344" priority="484">
      <formula>#REF!="Item do PAA sem execução"</formula>
    </cfRule>
  </conditionalFormatting>
  <conditionalFormatting sqref="G12:G13">
    <cfRule type="expression" dxfId="343" priority="477">
      <formula>#REF!="Item do PAA com execução iniciada"</formula>
    </cfRule>
    <cfRule type="expression" dxfId="342" priority="478">
      <formula>#REF!="Item do PAA completamente executado"</formula>
    </cfRule>
    <cfRule type="expression" dxfId="341" priority="479">
      <formula>#REF!="Item do PAA com execução interrompida"</formula>
    </cfRule>
    <cfRule type="expression" dxfId="340" priority="480">
      <formula>#REF!="Item do PAA sem execução"</formula>
    </cfRule>
  </conditionalFormatting>
  <conditionalFormatting sqref="G14:G15">
    <cfRule type="expression" dxfId="339" priority="444">
      <formula>#REF!="Item do PAA com execução iniciada"</formula>
    </cfRule>
    <cfRule type="expression" dxfId="338" priority="445">
      <formula>#REF!="Item do PAA completamente executado"</formula>
    </cfRule>
    <cfRule type="expression" dxfId="337" priority="446">
      <formula>#REF!="Item do PAA com execução interrompida"</formula>
    </cfRule>
    <cfRule type="expression" dxfId="336" priority="447">
      <formula>#REF!="Item do PAA sem execução"</formula>
    </cfRule>
    <cfRule type="expression" dxfId="335" priority="448">
      <formula>#REF!="Sim"</formula>
    </cfRule>
  </conditionalFormatting>
  <conditionalFormatting sqref="G205 G16:G22">
    <cfRule type="expression" dxfId="334" priority="1129" stopIfTrue="1">
      <formula>#REF!="Item do PAA com execução iniciada"</formula>
    </cfRule>
    <cfRule type="expression" dxfId="333" priority="1130" stopIfTrue="1">
      <formula>#REF!="Item do PAA completamente executado"</formula>
    </cfRule>
    <cfRule type="expression" dxfId="332" priority="1131" stopIfTrue="1">
      <formula>#REF!="Item do PAA com execução interrompida"</formula>
    </cfRule>
    <cfRule type="expression" dxfId="331" priority="1132" stopIfTrue="1">
      <formula>#REF!="Item do PAA sem execução"</formula>
    </cfRule>
  </conditionalFormatting>
  <conditionalFormatting sqref="G34:G43 G46:G47 G150:G164 G166:G178 G205:G242 G16:G22 G25 G248:G249 G49:G68 G252 G99:G134">
    <cfRule type="expression" dxfId="330" priority="1145" stopIfTrue="1">
      <formula>#REF!="Sim"</formula>
    </cfRule>
  </conditionalFormatting>
  <conditionalFormatting sqref="G28:G36 G50:G52 G206:G234 G248:G249 G48 G25 G109:G164">
    <cfRule type="expression" dxfId="329" priority="1070" stopIfTrue="1">
      <formula>#REF!="Item do PAA com execução iniciada"</formula>
    </cfRule>
  </conditionalFormatting>
  <conditionalFormatting sqref="G48">
    <cfRule type="expression" dxfId="328" priority="1067" stopIfTrue="1">
      <formula>#REF!="Item do PAA completamente executado"</formula>
    </cfRule>
    <cfRule type="expression" dxfId="327" priority="1068" stopIfTrue="1">
      <formula>#REF!="Item do PAA com execução interrompida"</formula>
    </cfRule>
    <cfRule type="expression" dxfId="326" priority="1069" stopIfTrue="1">
      <formula>#REF!="Item do PAA sem execução"</formula>
    </cfRule>
    <cfRule type="expression" dxfId="325" priority="1075" stopIfTrue="1">
      <formula>#REF!="Sim"</formula>
    </cfRule>
  </conditionalFormatting>
  <conditionalFormatting sqref="G24">
    <cfRule type="expression" dxfId="324" priority="607">
      <formula>#REF!="Item do PAA completamente executado"</formula>
    </cfRule>
    <cfRule type="expression" dxfId="323" priority="608">
      <formula>#REF!="Item do PAA com execução interrompida"</formula>
    </cfRule>
    <cfRule type="expression" dxfId="322" priority="609">
      <formula>#REF!="Item do PAA sem execução"</formula>
    </cfRule>
  </conditionalFormatting>
  <conditionalFormatting sqref="G24">
    <cfRule type="expression" dxfId="321" priority="610">
      <formula>#REF!="Item do PAA com execução iniciada"</formula>
    </cfRule>
    <cfRule type="expression" dxfId="320" priority="615">
      <formula>#REF!="Sim"</formula>
    </cfRule>
  </conditionalFormatting>
  <conditionalFormatting sqref="G25">
    <cfRule type="expression" dxfId="319" priority="1676" stopIfTrue="1">
      <formula>#REF!="Item do PAA completamente executado"</formula>
    </cfRule>
  </conditionalFormatting>
  <conditionalFormatting sqref="G26">
    <cfRule type="expression" dxfId="318" priority="587" stopIfTrue="1">
      <formula>#REF!="Item do PAA com execução iniciada"</formula>
    </cfRule>
    <cfRule type="expression" dxfId="317" priority="591" stopIfTrue="1">
      <formula>#REF!="Sim"</formula>
    </cfRule>
  </conditionalFormatting>
  <conditionalFormatting sqref="G26:G37 G135:G164">
    <cfRule type="expression" dxfId="316" priority="588" stopIfTrue="1">
      <formula>#REF!="Item do PAA completamente executado"</formula>
    </cfRule>
    <cfRule type="expression" dxfId="315" priority="589" stopIfTrue="1">
      <formula>#REF!="Item do PAA com execução interrompida"</formula>
    </cfRule>
    <cfRule type="expression" dxfId="314" priority="590" stopIfTrue="1">
      <formula>#REF!="Item do PAA sem execução"</formula>
    </cfRule>
  </conditionalFormatting>
  <conditionalFormatting sqref="G27:G31">
    <cfRule type="expression" dxfId="313" priority="1056" stopIfTrue="1">
      <formula>#REF!="Sim"</formula>
    </cfRule>
  </conditionalFormatting>
  <conditionalFormatting sqref="G32">
    <cfRule type="expression" dxfId="312" priority="955" stopIfTrue="1">
      <formula>#REF!="Sim"</formula>
    </cfRule>
  </conditionalFormatting>
  <conditionalFormatting sqref="G33">
    <cfRule type="expression" dxfId="311" priority="563" stopIfTrue="1">
      <formula>#REF!="Sim"</formula>
    </cfRule>
  </conditionalFormatting>
  <conditionalFormatting sqref="G38:G40">
    <cfRule type="expression" dxfId="310" priority="1179" stopIfTrue="1">
      <formula>#REF!="Item do PAA com execução iniciada"</formula>
    </cfRule>
    <cfRule type="expression" dxfId="309" priority="1180" stopIfTrue="1">
      <formula>#REF!="Item do PAA completamente executado"</formula>
    </cfRule>
    <cfRule type="expression" dxfId="308" priority="1181" stopIfTrue="1">
      <formula>#REF!="Item do PAA com execução interrompida"</formula>
    </cfRule>
    <cfRule type="expression" dxfId="307" priority="1182" stopIfTrue="1">
      <formula>#REF!="Item do PAA sem execução"</formula>
    </cfRule>
  </conditionalFormatting>
  <conditionalFormatting sqref="G41:G43 G27 G37">
    <cfRule type="expression" dxfId="306" priority="1051" stopIfTrue="1">
      <formula>#REF!="Item do PAA com execução iniciada"</formula>
    </cfRule>
  </conditionalFormatting>
  <conditionalFormatting sqref="G41:G43">
    <cfRule type="expression" dxfId="305" priority="1048" stopIfTrue="1">
      <formula>#REF!="Item do PAA completamente executado"</formula>
    </cfRule>
    <cfRule type="expression" dxfId="304" priority="1049" stopIfTrue="1">
      <formula>#REF!="Item do PAA com execução interrompida"</formula>
    </cfRule>
    <cfRule type="expression" dxfId="303" priority="1050" stopIfTrue="1">
      <formula>#REF!="Item do PAA sem execução"</formula>
    </cfRule>
  </conditionalFormatting>
  <conditionalFormatting sqref="G44:G45">
    <cfRule type="expression" dxfId="302" priority="1052">
      <formula>#REF!="Item do PAA com execução iniciada"</formula>
    </cfRule>
    <cfRule type="expression" dxfId="301" priority="1053">
      <formula>#REF!="Item do PAA completamente executado"</formula>
    </cfRule>
    <cfRule type="expression" dxfId="300" priority="1054">
      <formula>#REF!="Item do PAA com execução interrompida"</formula>
    </cfRule>
    <cfRule type="expression" dxfId="299" priority="1055">
      <formula>#REF!="Item do PAA sem execução"</formula>
    </cfRule>
    <cfRule type="expression" dxfId="298" priority="1057">
      <formula>#REF!="Sim"</formula>
    </cfRule>
  </conditionalFormatting>
  <conditionalFormatting sqref="G46:G47 G53:G60 G49">
    <cfRule type="expression" dxfId="297" priority="926" stopIfTrue="1">
      <formula>#REF!="Item do PAA com execução iniciada"</formula>
    </cfRule>
    <cfRule type="expression" dxfId="296" priority="927" stopIfTrue="1">
      <formula>#REF!="Item do PAA completamente executado"</formula>
    </cfRule>
  </conditionalFormatting>
  <conditionalFormatting sqref="G59:G68 G78">
    <cfRule type="expression" dxfId="295" priority="933" stopIfTrue="1">
      <formula>#REF!="Item do PAA completamente executado"</formula>
    </cfRule>
  </conditionalFormatting>
  <conditionalFormatting sqref="G78">
    <cfRule type="expression" dxfId="294" priority="950" stopIfTrue="1">
      <formula>#REF!="Sim"</formula>
    </cfRule>
  </conditionalFormatting>
  <conditionalFormatting sqref="G59:G60">
    <cfRule type="expression" dxfId="293" priority="889" stopIfTrue="1">
      <formula>#REF!="Item do PAA com execução interrompida"</formula>
    </cfRule>
    <cfRule type="expression" dxfId="292" priority="890" stopIfTrue="1">
      <formula>#REF!="Item do PAA sem execução"</formula>
    </cfRule>
  </conditionalFormatting>
  <conditionalFormatting sqref="G59:G68 G78">
    <cfRule type="expression" dxfId="291" priority="932" stopIfTrue="1">
      <formula>#REF!="Item do PAA com execução iniciada"</formula>
    </cfRule>
  </conditionalFormatting>
  <conditionalFormatting sqref="G62:G64">
    <cfRule type="expression" dxfId="290" priority="936" stopIfTrue="1">
      <formula>#REF!="Item do PAA com execução interrompida"</formula>
    </cfRule>
    <cfRule type="expression" dxfId="289" priority="937" stopIfTrue="1">
      <formula>#REF!="Item do PAA sem execução"</formula>
    </cfRule>
  </conditionalFormatting>
  <conditionalFormatting sqref="G65:G67">
    <cfRule type="expression" dxfId="288" priority="930" stopIfTrue="1">
      <formula>#REF!="Item do PAA com execução interrompida"</formula>
    </cfRule>
    <cfRule type="expression" dxfId="287" priority="931" stopIfTrue="1">
      <formula>#REF!="Item do PAA sem execução"</formula>
    </cfRule>
  </conditionalFormatting>
  <conditionalFormatting sqref="G68">
    <cfRule type="expression" dxfId="286" priority="940" stopIfTrue="1">
      <formula>#REF!="Item do PAA com execução interrompida"</formula>
    </cfRule>
    <cfRule type="expression" dxfId="285" priority="941" stopIfTrue="1">
      <formula>#REF!="Item do PAA sem execução"</formula>
    </cfRule>
  </conditionalFormatting>
  <conditionalFormatting sqref="G78">
    <cfRule type="expression" dxfId="284" priority="944" stopIfTrue="1">
      <formula>#REF!="Item do PAA com execução interrompida"</formula>
    </cfRule>
    <cfRule type="expression" dxfId="283" priority="945" stopIfTrue="1">
      <formula>#REF!="Item do PAA sem execução"</formula>
    </cfRule>
  </conditionalFormatting>
  <conditionalFormatting sqref="G165">
    <cfRule type="expression" dxfId="282" priority="2095">
      <formula>#REF!="Sim"</formula>
    </cfRule>
  </conditionalFormatting>
  <conditionalFormatting sqref="G165">
    <cfRule type="expression" dxfId="281" priority="1948">
      <formula>#REF!="Item do PAA com execução iniciada"</formula>
    </cfRule>
    <cfRule type="expression" dxfId="280" priority="1949">
      <formula>#REF!="Item do PAA completamente executado"</formula>
    </cfRule>
    <cfRule type="expression" dxfId="279" priority="1950">
      <formula>#REF!="Item do PAA com execução interrompida"</formula>
    </cfRule>
    <cfRule type="expression" dxfId="278" priority="1951">
      <formula>#REF!="Item do PAA sem execução"</formula>
    </cfRule>
  </conditionalFormatting>
  <conditionalFormatting sqref="G166:G179">
    <cfRule type="expression" dxfId="277" priority="1040" stopIfTrue="1">
      <formula>#REF!="Item do PAA com execução iniciada"</formula>
    </cfRule>
    <cfRule type="expression" dxfId="276" priority="1042" stopIfTrue="1">
      <formula>#REF!="Item do PAA com execução interrompida"</formula>
    </cfRule>
  </conditionalFormatting>
  <conditionalFormatting sqref="G166:G179 G206:G234 G248:G249 G88:G94">
    <cfRule type="expression" dxfId="275" priority="684" stopIfTrue="1">
      <formula>#REF!="Item do PAA sem execução"</formula>
    </cfRule>
  </conditionalFormatting>
  <conditionalFormatting sqref="G88:G94">
    <cfRule type="expression" dxfId="274" priority="681" stopIfTrue="1">
      <formula>#REF!="Item do PAA com execução iniciada"</formula>
    </cfRule>
    <cfRule type="expression" dxfId="273" priority="682" stopIfTrue="1">
      <formula>#REF!="Item do PAA completamente executado"</formula>
    </cfRule>
    <cfRule type="expression" dxfId="272" priority="683" stopIfTrue="1">
      <formula>#REF!="Item do PAA com execução interrompida"</formula>
    </cfRule>
  </conditionalFormatting>
  <conditionalFormatting sqref="G89:G90">
    <cfRule type="expression" dxfId="271" priority="685" stopIfTrue="1">
      <formula>#REF!="Sim"</formula>
    </cfRule>
  </conditionalFormatting>
  <conditionalFormatting sqref="G95:G97 G111:G112">
    <cfRule type="expression" dxfId="270" priority="723" stopIfTrue="1">
      <formula>#REF!="Item do PAA completamente executado"</formula>
    </cfRule>
    <cfRule type="expression" dxfId="269" priority="724" stopIfTrue="1">
      <formula>#REF!="Item do PAA com execução interrompida"</formula>
    </cfRule>
    <cfRule type="expression" dxfId="268" priority="725" stopIfTrue="1">
      <formula>#REF!="Item do PAA sem execução"</formula>
    </cfRule>
  </conditionalFormatting>
  <conditionalFormatting sqref="G92:G97">
    <cfRule type="expression" dxfId="267" priority="777" stopIfTrue="1">
      <formula>#REF!="Sim"</formula>
    </cfRule>
  </conditionalFormatting>
  <conditionalFormatting sqref="G95:G97">
    <cfRule type="expression" dxfId="266" priority="722" stopIfTrue="1">
      <formula>#REF!="Item do PAA com execução iniciada"</formula>
    </cfRule>
  </conditionalFormatting>
  <conditionalFormatting sqref="G98">
    <cfRule type="expression" dxfId="265" priority="778">
      <formula>#REF!="Sim"</formula>
    </cfRule>
  </conditionalFormatting>
  <conditionalFormatting sqref="G98">
    <cfRule type="expression" dxfId="264" priority="762">
      <formula>#REF!="Item do PAA com execução iniciada"</formula>
    </cfRule>
    <cfRule type="expression" dxfId="263" priority="763">
      <formula>#REF!="Item do PAA completamente executado"</formula>
    </cfRule>
    <cfRule type="expression" dxfId="262" priority="764">
      <formula>#REF!="Item do PAA com execução interrompida"</formula>
    </cfRule>
    <cfRule type="expression" dxfId="261" priority="765">
      <formula>#REF!="Item do PAA sem execução"</formula>
    </cfRule>
  </conditionalFormatting>
  <conditionalFormatting sqref="G99:G108">
    <cfRule type="expression" dxfId="260" priority="698" stopIfTrue="1">
      <formula>#REF!="Item do PAA com execução iniciada"</formula>
    </cfRule>
    <cfRule type="expression" dxfId="259" priority="699" stopIfTrue="1">
      <formula>#REF!="Item do PAA completamente executado"</formula>
    </cfRule>
    <cfRule type="expression" dxfId="258" priority="700" stopIfTrue="1">
      <formula>#REF!="Item do PAA com execução interrompida"</formula>
    </cfRule>
    <cfRule type="expression" dxfId="257" priority="701" stopIfTrue="1">
      <formula>#REF!="Item do PAA sem execução"</formula>
    </cfRule>
  </conditionalFormatting>
  <conditionalFormatting sqref="G109:G110">
    <cfRule type="expression" dxfId="256" priority="739" stopIfTrue="1">
      <formula>#REF!="Item do PAA completamente executado"</formula>
    </cfRule>
    <cfRule type="expression" dxfId="255" priority="740" stopIfTrue="1">
      <formula>#REF!="Item do PAA com execução interrompida"</formula>
    </cfRule>
    <cfRule type="expression" dxfId="254" priority="741" stopIfTrue="1">
      <formula>#REF!="Item do PAA sem execução"</formula>
    </cfRule>
  </conditionalFormatting>
  <conditionalFormatting sqref="G113:G114">
    <cfRule type="expression" dxfId="253" priority="743" stopIfTrue="1">
      <formula>#REF!="Item do PAA completamente executado"</formula>
    </cfRule>
    <cfRule type="expression" dxfId="252" priority="744" stopIfTrue="1">
      <formula>#REF!="Item do PAA com execução interrompida"</formula>
    </cfRule>
    <cfRule type="expression" dxfId="251" priority="745" stopIfTrue="1">
      <formula>#REF!="Item do PAA sem execução"</formula>
    </cfRule>
  </conditionalFormatting>
  <conditionalFormatting sqref="G120:G134">
    <cfRule type="expression" dxfId="250" priority="770" stopIfTrue="1">
      <formula>#REF!="Item do PAA completamente executado"</formula>
    </cfRule>
  </conditionalFormatting>
  <conditionalFormatting sqref="G179">
    <cfRule type="expression" dxfId="249" priority="583" stopIfTrue="1">
      <formula>#REF!="Item do PAA completamente executado"</formula>
    </cfRule>
    <cfRule type="expression" dxfId="248" priority="586" stopIfTrue="1">
      <formula>#REF!="Sim"</formula>
    </cfRule>
  </conditionalFormatting>
  <conditionalFormatting sqref="G9">
    <cfRule type="expression" dxfId="247" priority="2028" stopIfTrue="1">
      <formula>#REF!="Sim"</formula>
    </cfRule>
  </conditionalFormatting>
  <conditionalFormatting sqref="G9">
    <cfRule type="expression" dxfId="246" priority="1682" stopIfTrue="1">
      <formula>#REF!="Item do PAA com execução iniciada"</formula>
    </cfRule>
  </conditionalFormatting>
  <conditionalFormatting sqref="O95 O151:O250">
    <cfRule type="expression" dxfId="245" priority="545" stopIfTrue="1">
      <formula>#REF!="Item do PAA com execução iniciada"</formula>
    </cfRule>
    <cfRule type="expression" dxfId="244" priority="546" stopIfTrue="1">
      <formula>#REF!="Item do PAA completamente executado"</formula>
    </cfRule>
    <cfRule type="expression" dxfId="243" priority="547" stopIfTrue="1">
      <formula>#REF!="Item do PAA com execução interrompida"</formula>
    </cfRule>
    <cfRule type="expression" dxfId="242" priority="548" stopIfTrue="1">
      <formula>#REF!="Item do PAA sem execução"</formula>
    </cfRule>
    <cfRule type="expression" dxfId="241" priority="557" stopIfTrue="1">
      <formula>#REF!="Sim"</formula>
    </cfRule>
  </conditionalFormatting>
  <conditionalFormatting sqref="G79 G87">
    <cfRule type="expression" dxfId="240" priority="437">
      <formula>#REF!="Sim"</formula>
    </cfRule>
  </conditionalFormatting>
  <conditionalFormatting sqref="G206:G234 G248:G249">
    <cfRule type="expression" dxfId="239" priority="410" stopIfTrue="1">
      <formula>#REF!="Item do PAA com execução interrompida"</formula>
    </cfRule>
  </conditionalFormatting>
  <conditionalFormatting sqref="G191">
    <cfRule type="expression" dxfId="238" priority="412" stopIfTrue="1">
      <formula>#REF!="Item do PAA com execução iniciada"</formula>
    </cfRule>
  </conditionalFormatting>
  <conditionalFormatting sqref="G191">
    <cfRule type="expression" dxfId="237" priority="413" stopIfTrue="1">
      <formula>#REF!="Item do PAA completamente executado"</formula>
    </cfRule>
  </conditionalFormatting>
  <conditionalFormatting sqref="G191">
    <cfRule type="expression" dxfId="236" priority="414" stopIfTrue="1">
      <formula>#REF!="Item do PAA com execução interrompida"</formula>
    </cfRule>
  </conditionalFormatting>
  <conditionalFormatting sqref="G191">
    <cfRule type="expression" dxfId="235" priority="415" stopIfTrue="1">
      <formula>#REF!="Item do PAA sem execução"</formula>
    </cfRule>
  </conditionalFormatting>
  <conditionalFormatting sqref="G192">
    <cfRule type="expression" dxfId="234" priority="416" stopIfTrue="1">
      <formula>#REF!="Item do PAA com execução iniciada"</formula>
    </cfRule>
  </conditionalFormatting>
  <conditionalFormatting sqref="G192">
    <cfRule type="expression" dxfId="233" priority="417" stopIfTrue="1">
      <formula>#REF!="Item do PAA completamente executado"</formula>
    </cfRule>
  </conditionalFormatting>
  <conditionalFormatting sqref="G192">
    <cfRule type="expression" dxfId="232" priority="418" stopIfTrue="1">
      <formula>#REF!="Item do PAA com execução interrompida"</formula>
    </cfRule>
  </conditionalFormatting>
  <conditionalFormatting sqref="G192">
    <cfRule type="expression" dxfId="231" priority="419" stopIfTrue="1">
      <formula>#REF!="Item do PAA sem execução"</formula>
    </cfRule>
  </conditionalFormatting>
  <conditionalFormatting sqref="G191:G192">
    <cfRule type="expression" dxfId="230" priority="420" stopIfTrue="1">
      <formula>#REF!="Sim"</formula>
    </cfRule>
  </conditionalFormatting>
  <conditionalFormatting sqref="G193">
    <cfRule type="expression" dxfId="229" priority="421" stopIfTrue="1">
      <formula>#REF!="Item do PAA com execução iniciada"</formula>
    </cfRule>
  </conditionalFormatting>
  <conditionalFormatting sqref="G193">
    <cfRule type="expression" dxfId="228" priority="422" stopIfTrue="1">
      <formula>#REF!="Item do PAA completamente executado"</formula>
    </cfRule>
  </conditionalFormatting>
  <conditionalFormatting sqref="G193">
    <cfRule type="expression" dxfId="227" priority="423" stopIfTrue="1">
      <formula>#REF!="Item do PAA com execução interrompida"</formula>
    </cfRule>
  </conditionalFormatting>
  <conditionalFormatting sqref="G193">
    <cfRule type="expression" dxfId="226" priority="424" stopIfTrue="1">
      <formula>#REF!="Item do PAA sem execução"</formula>
    </cfRule>
  </conditionalFormatting>
  <conditionalFormatting sqref="G193">
    <cfRule type="expression" dxfId="225" priority="425" stopIfTrue="1">
      <formula>#REF!="Sim"</formula>
    </cfRule>
  </conditionalFormatting>
  <conditionalFormatting sqref="G194">
    <cfRule type="expression" dxfId="224" priority="426" stopIfTrue="1">
      <formula>#REF!="Item do PAA com execução iniciada"</formula>
    </cfRule>
  </conditionalFormatting>
  <conditionalFormatting sqref="G194">
    <cfRule type="expression" dxfId="223" priority="427" stopIfTrue="1">
      <formula>#REF!="Item do PAA completamente executado"</formula>
    </cfRule>
  </conditionalFormatting>
  <conditionalFormatting sqref="G194">
    <cfRule type="expression" dxfId="222" priority="428" stopIfTrue="1">
      <formula>#REF!="Item do PAA com execução interrompida"</formula>
    </cfRule>
  </conditionalFormatting>
  <conditionalFormatting sqref="G194">
    <cfRule type="expression" dxfId="221" priority="429" stopIfTrue="1">
      <formula>#REF!="Item do PAA sem execução"</formula>
    </cfRule>
  </conditionalFormatting>
  <conditionalFormatting sqref="G194">
    <cfRule type="expression" dxfId="220" priority="430" stopIfTrue="1">
      <formula>#REF!="Sim"</formula>
    </cfRule>
  </conditionalFormatting>
  <conditionalFormatting sqref="G200">
    <cfRule type="expression" dxfId="219" priority="376" stopIfTrue="1">
      <formula>#REF!="Item do PAA com execução iniciada"</formula>
    </cfRule>
  </conditionalFormatting>
  <conditionalFormatting sqref="G200">
    <cfRule type="expression" dxfId="218" priority="377" stopIfTrue="1">
      <formula>#REF!="Item do PAA completamente executado"</formula>
    </cfRule>
  </conditionalFormatting>
  <conditionalFormatting sqref="G200">
    <cfRule type="expression" dxfId="217" priority="378" stopIfTrue="1">
      <formula>#REF!="Item do PAA com execução interrompida"</formula>
    </cfRule>
  </conditionalFormatting>
  <conditionalFormatting sqref="G200">
    <cfRule type="expression" dxfId="216" priority="379" stopIfTrue="1">
      <formula>#REF!="Item do PAA sem execução"</formula>
    </cfRule>
  </conditionalFormatting>
  <conditionalFormatting sqref="G201">
    <cfRule type="expression" dxfId="215" priority="380" stopIfTrue="1">
      <formula>#REF!="Item do PAA com execução iniciada"</formula>
    </cfRule>
  </conditionalFormatting>
  <conditionalFormatting sqref="G201">
    <cfRule type="expression" dxfId="214" priority="381" stopIfTrue="1">
      <formula>#REF!="Item do PAA completamente executado"</formula>
    </cfRule>
  </conditionalFormatting>
  <conditionalFormatting sqref="G201">
    <cfRule type="expression" dxfId="213" priority="382" stopIfTrue="1">
      <formula>#REF!="Item do PAA com execução interrompida"</formula>
    </cfRule>
  </conditionalFormatting>
  <conditionalFormatting sqref="G201">
    <cfRule type="expression" dxfId="212" priority="383" stopIfTrue="1">
      <formula>#REF!="Item do PAA sem execução"</formula>
    </cfRule>
  </conditionalFormatting>
  <conditionalFormatting sqref="G200:G201">
    <cfRule type="expression" dxfId="211" priority="384" stopIfTrue="1">
      <formula>#REF!="Sim"</formula>
    </cfRule>
  </conditionalFormatting>
  <conditionalFormatting sqref="G196">
    <cfRule type="expression" dxfId="210" priority="319" stopIfTrue="1">
      <formula>#REF!="Sim"</formula>
    </cfRule>
  </conditionalFormatting>
  <conditionalFormatting sqref="G202">
    <cfRule type="expression" dxfId="209" priority="320" stopIfTrue="1">
      <formula>#REF!="Item do PAA com execução iniciada"</formula>
    </cfRule>
  </conditionalFormatting>
  <conditionalFormatting sqref="G196">
    <cfRule type="expression" dxfId="208" priority="310" stopIfTrue="1">
      <formula>#REF!="Item do PAA com execução iniciada"</formula>
    </cfRule>
  </conditionalFormatting>
  <conditionalFormatting sqref="G202">
    <cfRule type="expression" dxfId="207" priority="321" stopIfTrue="1">
      <formula>#REF!="Item do PAA completamente executado"</formula>
    </cfRule>
  </conditionalFormatting>
  <conditionalFormatting sqref="G202">
    <cfRule type="expression" dxfId="206" priority="322" stopIfTrue="1">
      <formula>#REF!="Item do PAA com execução interrompida"</formula>
    </cfRule>
  </conditionalFormatting>
  <conditionalFormatting sqref="G202">
    <cfRule type="expression" dxfId="205" priority="323" stopIfTrue="1">
      <formula>#REF!="Item do PAA sem execução"</formula>
    </cfRule>
  </conditionalFormatting>
  <conditionalFormatting sqref="G202">
    <cfRule type="expression" dxfId="204" priority="324" stopIfTrue="1">
      <formula>#REF!="Sim"</formula>
    </cfRule>
  </conditionalFormatting>
  <conditionalFormatting sqref="G196">
    <cfRule type="expression" dxfId="203" priority="311" stopIfTrue="1">
      <formula>#REF!="Item do PAA completamente executado"</formula>
    </cfRule>
  </conditionalFormatting>
  <conditionalFormatting sqref="G196">
    <cfRule type="expression" dxfId="202" priority="312" stopIfTrue="1">
      <formula>#REF!="Item do PAA com execução interrompida"</formula>
    </cfRule>
  </conditionalFormatting>
  <conditionalFormatting sqref="G196">
    <cfRule type="expression" dxfId="201" priority="313" stopIfTrue="1">
      <formula>#REF!="Item do PAA sem execução"</formula>
    </cfRule>
  </conditionalFormatting>
  <conditionalFormatting sqref="G196">
    <cfRule type="expression" dxfId="200" priority="314" stopIfTrue="1">
      <formula>#REF!="Item do PAA com execução iniciada"</formula>
    </cfRule>
  </conditionalFormatting>
  <conditionalFormatting sqref="G196">
    <cfRule type="expression" dxfId="199" priority="315" stopIfTrue="1">
      <formula>#REF!="Item do PAA completamente executado"</formula>
    </cfRule>
  </conditionalFormatting>
  <conditionalFormatting sqref="G196">
    <cfRule type="expression" dxfId="198" priority="316" stopIfTrue="1">
      <formula>#REF!="Item do PAA com execução interrompida"</formula>
    </cfRule>
  </conditionalFormatting>
  <conditionalFormatting sqref="G196">
    <cfRule type="expression" dxfId="197" priority="317" stopIfTrue="1">
      <formula>#REF!="Item do PAA sem execução"</formula>
    </cfRule>
  </conditionalFormatting>
  <conditionalFormatting sqref="G196">
    <cfRule type="expression" dxfId="196" priority="318" stopIfTrue="1">
      <formula>#REF!="Sim"</formula>
    </cfRule>
  </conditionalFormatting>
  <conditionalFormatting sqref="G203">
    <cfRule type="expression" dxfId="195" priority="291" stopIfTrue="1">
      <formula>#REF!="Item do PAA com execução iniciada"</formula>
    </cfRule>
  </conditionalFormatting>
  <conditionalFormatting sqref="G203">
    <cfRule type="expression" dxfId="194" priority="292" stopIfTrue="1">
      <formula>#REF!="Item do PAA completamente executado"</formula>
    </cfRule>
  </conditionalFormatting>
  <conditionalFormatting sqref="G203">
    <cfRule type="expression" dxfId="193" priority="293" stopIfTrue="1">
      <formula>#REF!="Item do PAA com execução interrompida"</formula>
    </cfRule>
  </conditionalFormatting>
  <conditionalFormatting sqref="G203">
    <cfRule type="expression" dxfId="192" priority="294" stopIfTrue="1">
      <formula>#REF!="Item do PAA sem execução"</formula>
    </cfRule>
  </conditionalFormatting>
  <conditionalFormatting sqref="G203">
    <cfRule type="expression" dxfId="191" priority="295" stopIfTrue="1">
      <formula>#REF!="Sim"</formula>
    </cfRule>
  </conditionalFormatting>
  <conditionalFormatting sqref="G79 G87">
    <cfRule type="expression" dxfId="190" priority="271">
      <formula>#REF!="Item do PAA com execução iniciada"</formula>
    </cfRule>
  </conditionalFormatting>
  <conditionalFormatting sqref="G79 G87">
    <cfRule type="expression" dxfId="189" priority="272">
      <formula>#REF!="Item do PAA completamente executado"</formula>
    </cfRule>
  </conditionalFormatting>
  <conditionalFormatting sqref="G79 G87">
    <cfRule type="expression" dxfId="188" priority="273">
      <formula>#REF!="Item do PAA com execução interrompida"</formula>
    </cfRule>
  </conditionalFormatting>
  <conditionalFormatting sqref="G79 G87">
    <cfRule type="expression" dxfId="187" priority="274">
      <formula>#REF!="Item do PAA sem execução"</formula>
    </cfRule>
  </conditionalFormatting>
  <conditionalFormatting sqref="G82:G84">
    <cfRule type="expression" dxfId="186" priority="276">
      <formula>#REF!="Item do PAA sem execução"</formula>
    </cfRule>
  </conditionalFormatting>
  <conditionalFormatting sqref="G80">
    <cfRule type="expression" dxfId="185" priority="261">
      <formula>#REF!="Item do PAA com execução iniciada"</formula>
    </cfRule>
  </conditionalFormatting>
  <conditionalFormatting sqref="G80">
    <cfRule type="expression" dxfId="184" priority="262">
      <formula>#REF!="Item do PAA completamente executado"</formula>
    </cfRule>
  </conditionalFormatting>
  <conditionalFormatting sqref="G80">
    <cfRule type="expression" dxfId="183" priority="263">
      <formula>#REF!="Item do PAA com execução interrompida"</formula>
    </cfRule>
  </conditionalFormatting>
  <conditionalFormatting sqref="G80">
    <cfRule type="expression" dxfId="182" priority="264">
      <formula>#REF!="Item do PAA sem execução"</formula>
    </cfRule>
  </conditionalFormatting>
  <conditionalFormatting sqref="G80">
    <cfRule type="expression" dxfId="181" priority="270">
      <formula>#REF!="Sim"</formula>
    </cfRule>
  </conditionalFormatting>
  <conditionalFormatting sqref="G85:G86">
    <cfRule type="expression" dxfId="180" priority="244">
      <formula>#REF!="Item do PAA com execução iniciada"</formula>
    </cfRule>
  </conditionalFormatting>
  <conditionalFormatting sqref="G85:G86">
    <cfRule type="expression" dxfId="179" priority="245">
      <formula>#REF!="Item do PAA completamente executado"</formula>
    </cfRule>
  </conditionalFormatting>
  <conditionalFormatting sqref="G85:G86">
    <cfRule type="expression" dxfId="178" priority="246">
      <formula>#REF!="Item do PAA com execução interrompida"</formula>
    </cfRule>
  </conditionalFormatting>
  <conditionalFormatting sqref="G85:G86">
    <cfRule type="expression" dxfId="177" priority="247">
      <formula>#REF!="Item do PAA sem execução"</formula>
    </cfRule>
  </conditionalFormatting>
  <conditionalFormatting sqref="G85:G86">
    <cfRule type="expression" dxfId="176" priority="248">
      <formula>#REF!="Sim"</formula>
    </cfRule>
  </conditionalFormatting>
  <conditionalFormatting sqref="G82:G84">
    <cfRule type="expression" dxfId="175" priority="249">
      <formula>#REF!="Item do PAA com execução iniciada"</formula>
    </cfRule>
  </conditionalFormatting>
  <conditionalFormatting sqref="G82:G84">
    <cfRule type="expression" dxfId="174" priority="250">
      <formula>#REF!="Item do PAA completamente executado"</formula>
    </cfRule>
  </conditionalFormatting>
  <conditionalFormatting sqref="G82:G84">
    <cfRule type="expression" dxfId="173" priority="251">
      <formula>#REF!="Item do PAA com execução interrompida"</formula>
    </cfRule>
  </conditionalFormatting>
  <conditionalFormatting sqref="G82:G84">
    <cfRule type="expression" dxfId="172" priority="256">
      <formula>#REF!="Sim"</formula>
    </cfRule>
  </conditionalFormatting>
  <conditionalFormatting sqref="G81">
    <cfRule type="expression" dxfId="171" priority="224">
      <formula>#REF!="Item do PAA completamente executado"</formula>
    </cfRule>
  </conditionalFormatting>
  <conditionalFormatting sqref="G81">
    <cfRule type="expression" dxfId="170" priority="227">
      <formula>#REF!="Item do PAA com execução iniciada"</formula>
    </cfRule>
  </conditionalFormatting>
  <conditionalFormatting sqref="G81">
    <cfRule type="expression" dxfId="169" priority="228">
      <formula>#REF!="Item do PAA completamente executado"</formula>
    </cfRule>
  </conditionalFormatting>
  <conditionalFormatting sqref="G81">
    <cfRule type="expression" dxfId="168" priority="229">
      <formula>#REF!="Item do PAA com execução interrompida"</formula>
    </cfRule>
  </conditionalFormatting>
  <conditionalFormatting sqref="G81">
    <cfRule type="expression" dxfId="167" priority="230">
      <formula>#REF!="Item do PAA sem execução"</formula>
    </cfRule>
  </conditionalFormatting>
  <conditionalFormatting sqref="G81">
    <cfRule type="expression" dxfId="166" priority="231">
      <formula>#REF!="Sim"</formula>
    </cfRule>
  </conditionalFormatting>
  <conditionalFormatting sqref="G81">
    <cfRule type="expression" dxfId="165" priority="232">
      <formula>#REF!="Item do PAA com execução iniciada"</formula>
    </cfRule>
  </conditionalFormatting>
  <conditionalFormatting sqref="G81">
    <cfRule type="expression" dxfId="164" priority="233">
      <formula>#REF!="Item do PAA com execução interrompida"</formula>
    </cfRule>
  </conditionalFormatting>
  <conditionalFormatting sqref="G81">
    <cfRule type="expression" dxfId="163" priority="234">
      <formula>#REF!="Item do PAA sem execução"</formula>
    </cfRule>
  </conditionalFormatting>
  <conditionalFormatting sqref="G81">
    <cfRule type="expression" dxfId="162" priority="235">
      <formula>#REF!="Sim"</formula>
    </cfRule>
  </conditionalFormatting>
  <conditionalFormatting sqref="G69">
    <cfRule type="expression" dxfId="161" priority="214" stopIfTrue="1">
      <formula>#REF!="Item do PAA com execução iniciada"</formula>
    </cfRule>
  </conditionalFormatting>
  <conditionalFormatting sqref="G69">
    <cfRule type="expression" dxfId="160" priority="215" stopIfTrue="1">
      <formula>#REF!="Item do PAA completamente executado"</formula>
    </cfRule>
  </conditionalFormatting>
  <conditionalFormatting sqref="G69">
    <cfRule type="expression" dxfId="159" priority="216" stopIfTrue="1">
      <formula>#REF!="Item do PAA com execução interrompida"</formula>
    </cfRule>
  </conditionalFormatting>
  <conditionalFormatting sqref="G69">
    <cfRule type="expression" dxfId="158" priority="217" stopIfTrue="1">
      <formula>#REF!="Item do PAA sem execução"</formula>
    </cfRule>
  </conditionalFormatting>
  <conditionalFormatting sqref="G69">
    <cfRule type="expression" dxfId="157" priority="218" stopIfTrue="1">
      <formula>#REF!="Sim"</formula>
    </cfRule>
  </conditionalFormatting>
  <conditionalFormatting sqref="G70:G77">
    <cfRule type="expression" dxfId="156" priority="209" stopIfTrue="1">
      <formula>#REF!="Item do PAA com execução iniciada"</formula>
    </cfRule>
  </conditionalFormatting>
  <conditionalFormatting sqref="G70:G77">
    <cfRule type="expression" dxfId="155" priority="210" stopIfTrue="1">
      <formula>#REF!="Item do PAA completamente executado"</formula>
    </cfRule>
  </conditionalFormatting>
  <conditionalFormatting sqref="G70:G77">
    <cfRule type="expression" dxfId="154" priority="211" stopIfTrue="1">
      <formula>#REF!="Item do PAA com execução interrompida"</formula>
    </cfRule>
  </conditionalFormatting>
  <conditionalFormatting sqref="G70:G77">
    <cfRule type="expression" dxfId="153" priority="212" stopIfTrue="1">
      <formula>#REF!="Item do PAA sem execução"</formula>
    </cfRule>
  </conditionalFormatting>
  <conditionalFormatting sqref="G70:G77">
    <cfRule type="expression" dxfId="152" priority="213" stopIfTrue="1">
      <formula>#REF!="Sim"</formula>
    </cfRule>
  </conditionalFormatting>
  <conditionalFormatting sqref="G239:G242 G244:G247">
    <cfRule type="expression" dxfId="151" priority="179" stopIfTrue="1">
      <formula>#REF!="Item do PAA com execução iniciada"</formula>
    </cfRule>
  </conditionalFormatting>
  <conditionalFormatting sqref="G239:G242 G244:G247">
    <cfRule type="expression" dxfId="150" priority="180" stopIfTrue="1">
      <formula>#REF!="Item do PAA completamente executado"</formula>
    </cfRule>
  </conditionalFormatting>
  <conditionalFormatting sqref="G239:G242 G244:G247">
    <cfRule type="expression" dxfId="149" priority="181" stopIfTrue="1">
      <formula>#REF!="Item do PAA com execução interrompida"</formula>
    </cfRule>
  </conditionalFormatting>
  <conditionalFormatting sqref="G239:G242 G244:G247">
    <cfRule type="expression" dxfId="148" priority="182" stopIfTrue="1">
      <formula>#REF!="Item do PAA sem execução"</formula>
    </cfRule>
  </conditionalFormatting>
  <conditionalFormatting sqref="G235">
    <cfRule type="expression" dxfId="147" priority="183" stopIfTrue="1">
      <formula>#REF!="Item do PAA com execução iniciada"</formula>
    </cfRule>
  </conditionalFormatting>
  <conditionalFormatting sqref="G235">
    <cfRule type="expression" dxfId="146" priority="184" stopIfTrue="1">
      <formula>#REF!="Item do PAA completamente executado"</formula>
    </cfRule>
  </conditionalFormatting>
  <conditionalFormatting sqref="G235">
    <cfRule type="expression" dxfId="145" priority="185" stopIfTrue="1">
      <formula>#REF!="Item do PAA com execução interrompida"</formula>
    </cfRule>
  </conditionalFormatting>
  <conditionalFormatting sqref="G235">
    <cfRule type="expression" dxfId="144" priority="186" stopIfTrue="1">
      <formula>#REF!="Item do PAA sem execução"</formula>
    </cfRule>
  </conditionalFormatting>
  <conditionalFormatting sqref="G236">
    <cfRule type="expression" dxfId="143" priority="187" stopIfTrue="1">
      <formula>#REF!="Item do PAA com execução iniciada"</formula>
    </cfRule>
  </conditionalFormatting>
  <conditionalFormatting sqref="G236">
    <cfRule type="expression" dxfId="142" priority="188" stopIfTrue="1">
      <formula>#REF!="Item do PAA completamente executado"</formula>
    </cfRule>
  </conditionalFormatting>
  <conditionalFormatting sqref="G236">
    <cfRule type="expression" dxfId="141" priority="189" stopIfTrue="1">
      <formula>#REF!="Item do PAA com execução interrompida"</formula>
    </cfRule>
  </conditionalFormatting>
  <conditionalFormatting sqref="G236">
    <cfRule type="expression" dxfId="140" priority="190" stopIfTrue="1">
      <formula>#REF!="Item do PAA sem execução"</formula>
    </cfRule>
  </conditionalFormatting>
  <conditionalFormatting sqref="G237">
    <cfRule type="expression" dxfId="139" priority="191" stopIfTrue="1">
      <formula>#REF!="Item do PAA com execução iniciada"</formula>
    </cfRule>
  </conditionalFormatting>
  <conditionalFormatting sqref="G237">
    <cfRule type="expression" dxfId="138" priority="192" stopIfTrue="1">
      <formula>#REF!="Item do PAA completamente executado"</formula>
    </cfRule>
  </conditionalFormatting>
  <conditionalFormatting sqref="G237">
    <cfRule type="expression" dxfId="137" priority="193" stopIfTrue="1">
      <formula>#REF!="Item do PAA com execução interrompida"</formula>
    </cfRule>
  </conditionalFormatting>
  <conditionalFormatting sqref="G237">
    <cfRule type="expression" dxfId="136" priority="194" stopIfTrue="1">
      <formula>#REF!="Item do PAA sem execução"</formula>
    </cfRule>
  </conditionalFormatting>
  <conditionalFormatting sqref="G238">
    <cfRule type="expression" dxfId="135" priority="199" stopIfTrue="1">
      <formula>#REF!="Item do PAA com execução iniciada"</formula>
    </cfRule>
  </conditionalFormatting>
  <conditionalFormatting sqref="G238">
    <cfRule type="expression" dxfId="134" priority="200" stopIfTrue="1">
      <formula>#REF!="Item do PAA completamente executado"</formula>
    </cfRule>
  </conditionalFormatting>
  <conditionalFormatting sqref="G238">
    <cfRule type="expression" dxfId="133" priority="201" stopIfTrue="1">
      <formula>#REF!="Item do PAA com execução interrompida"</formula>
    </cfRule>
  </conditionalFormatting>
  <conditionalFormatting sqref="G238">
    <cfRule type="expression" dxfId="132" priority="202" stopIfTrue="1">
      <formula>#REF!="Item do PAA sem execução"</formula>
    </cfRule>
  </conditionalFormatting>
  <conditionalFormatting sqref="G244:G247">
    <cfRule type="expression" dxfId="131" priority="203" stopIfTrue="1">
      <formula>#REF!="Sim"</formula>
    </cfRule>
  </conditionalFormatting>
  <conditionalFormatting sqref="G243">
    <cfRule type="expression" dxfId="130" priority="204" stopIfTrue="1">
      <formula>#REF!="Item do PAA com execução iniciada"</formula>
    </cfRule>
  </conditionalFormatting>
  <conditionalFormatting sqref="G243">
    <cfRule type="expression" dxfId="129" priority="205" stopIfTrue="1">
      <formula>#REF!="Item do PAA completamente executado"</formula>
    </cfRule>
  </conditionalFormatting>
  <conditionalFormatting sqref="G243">
    <cfRule type="expression" dxfId="128" priority="206" stopIfTrue="1">
      <formula>#REF!="Item do PAA com execução interrompida"</formula>
    </cfRule>
  </conditionalFormatting>
  <conditionalFormatting sqref="G243">
    <cfRule type="expression" dxfId="127" priority="207" stopIfTrue="1">
      <formula>#REF!="Item do PAA sem execução"</formula>
    </cfRule>
  </conditionalFormatting>
  <conditionalFormatting sqref="G243">
    <cfRule type="expression" dxfId="126" priority="208" stopIfTrue="1">
      <formula>#REF!="Sim"</formula>
    </cfRule>
  </conditionalFormatting>
  <conditionalFormatting sqref="G252">
    <cfRule type="expression" dxfId="125" priority="134" stopIfTrue="1">
      <formula>#REF!="Item do PAA com execução iniciada"</formula>
    </cfRule>
    <cfRule type="expression" dxfId="124" priority="135" stopIfTrue="1">
      <formula>#REF!="Item do PAA completamente executado"</formula>
    </cfRule>
    <cfRule type="expression" dxfId="123" priority="136" stopIfTrue="1">
      <formula>#REF!="Item do PAA com execução interrompida"</formula>
    </cfRule>
    <cfRule type="expression" dxfId="122" priority="137" stopIfTrue="1">
      <formula>#REF!="Item do PAA sem execução"</formula>
    </cfRule>
  </conditionalFormatting>
  <conditionalFormatting sqref="G190">
    <cfRule type="expression" dxfId="121" priority="128" stopIfTrue="1">
      <formula>#REF!="Item do PAA com execução iniciada"</formula>
    </cfRule>
  </conditionalFormatting>
  <conditionalFormatting sqref="G190">
    <cfRule type="expression" dxfId="120" priority="129" stopIfTrue="1">
      <formula>#REF!="Item do PAA completamente executado"</formula>
    </cfRule>
  </conditionalFormatting>
  <conditionalFormatting sqref="G190">
    <cfRule type="expression" dxfId="119" priority="130" stopIfTrue="1">
      <formula>#REF!="Item do PAA com execução interrompida"</formula>
    </cfRule>
  </conditionalFormatting>
  <conditionalFormatting sqref="G190">
    <cfRule type="expression" dxfId="118" priority="131" stopIfTrue="1">
      <formula>#REF!="Item do PAA sem execução"</formula>
    </cfRule>
  </conditionalFormatting>
  <conditionalFormatting sqref="G190">
    <cfRule type="expression" dxfId="117" priority="132" stopIfTrue="1">
      <formula>#REF!="Sim"</formula>
    </cfRule>
  </conditionalFormatting>
  <conditionalFormatting sqref="B23">
    <cfRule type="expression" dxfId="116" priority="127" stopIfTrue="1">
      <formula>#REF!="Sim"</formula>
    </cfRule>
  </conditionalFormatting>
  <conditionalFormatting sqref="B23">
    <cfRule type="expression" dxfId="115" priority="123" stopIfTrue="1">
      <formula>#REF!="Item do PAA com execução iniciada"</formula>
    </cfRule>
    <cfRule type="expression" dxfId="114" priority="124" stopIfTrue="1">
      <formula>#REF!="Item do PAA completamente executado"</formula>
    </cfRule>
    <cfRule type="expression" dxfId="113" priority="125" stopIfTrue="1">
      <formula>#REF!="Item do PAA com execução interrompida"</formula>
    </cfRule>
    <cfRule type="expression" dxfId="112" priority="126" stopIfTrue="1">
      <formula>#REF!="Item do PAA sem execução"</formula>
    </cfRule>
  </conditionalFormatting>
  <conditionalFormatting sqref="G23">
    <cfRule type="expression" dxfId="111" priority="122" stopIfTrue="1">
      <formula>#REF!="Sim"</formula>
    </cfRule>
  </conditionalFormatting>
  <conditionalFormatting sqref="G23">
    <cfRule type="expression" dxfId="110" priority="118" stopIfTrue="1">
      <formula>#REF!="Item do PAA com execução iniciada"</formula>
    </cfRule>
    <cfRule type="expression" dxfId="109" priority="119" stopIfTrue="1">
      <formula>#REF!="Item do PAA completamente executado"</formula>
    </cfRule>
    <cfRule type="expression" dxfId="108" priority="120" stopIfTrue="1">
      <formula>#REF!="Item do PAA com execução interrompida"</formula>
    </cfRule>
    <cfRule type="expression" dxfId="107" priority="121" stopIfTrue="1">
      <formula>#REF!="Item do PAA sem execução"</formula>
    </cfRule>
  </conditionalFormatting>
  <conditionalFormatting sqref="G195">
    <cfRule type="expression" dxfId="106" priority="116" stopIfTrue="1">
      <formula>#REF!="Item do PAA com execução interrompida"</formula>
    </cfRule>
    <cfRule type="expression" dxfId="105" priority="117" stopIfTrue="1">
      <formula>#REF!="Item do PAA sem execução"</formula>
    </cfRule>
  </conditionalFormatting>
  <conditionalFormatting sqref="G195">
    <cfRule type="expression" dxfId="104" priority="113" stopIfTrue="1">
      <formula>#REF!="Item do PAA com execução iniciada"</formula>
    </cfRule>
    <cfRule type="expression" dxfId="103" priority="114" stopIfTrue="1">
      <formula>#REF!="Item do PAA completamente executado"</formula>
    </cfRule>
    <cfRule type="expression" dxfId="102" priority="115" stopIfTrue="1">
      <formula>#REF!="Sim"</formula>
    </cfRule>
  </conditionalFormatting>
  <conditionalFormatting sqref="G197">
    <cfRule type="expression" dxfId="101" priority="108">
      <formula>#REF!="Item do PAA com execução iniciada"</formula>
    </cfRule>
  </conditionalFormatting>
  <conditionalFormatting sqref="G197">
    <cfRule type="expression" dxfId="100" priority="104">
      <formula>#REF!="Item do PAA com execução iniciada"</formula>
    </cfRule>
    <cfRule type="expression" dxfId="99" priority="105">
      <formula>#REF!="Item do PAA com execução interrompida"</formula>
    </cfRule>
    <cfRule type="expression" dxfId="98" priority="106">
      <formula>#REF!="Item do PAA sem execução"</formula>
    </cfRule>
    <cfRule type="expression" dxfId="97" priority="107">
      <formula>#REF!="Sim"</formula>
    </cfRule>
    <cfRule type="expression" dxfId="96" priority="109">
      <formula>#REF!="Item do PAA completamente executado"</formula>
    </cfRule>
    <cfRule type="expression" dxfId="95" priority="110">
      <formula>#REF!="Item do PAA com execução interrompida"</formula>
    </cfRule>
    <cfRule type="expression" dxfId="94" priority="111">
      <formula>#REF!="Item do PAA sem execução"</formula>
    </cfRule>
    <cfRule type="expression" dxfId="93" priority="112">
      <formula>#REF!="Sim"</formula>
    </cfRule>
  </conditionalFormatting>
  <conditionalFormatting sqref="G197:G198">
    <cfRule type="expression" dxfId="92" priority="100">
      <formula>#REF!="Item do PAA completamente executado"</formula>
    </cfRule>
  </conditionalFormatting>
  <conditionalFormatting sqref="G198">
    <cfRule type="expression" dxfId="91" priority="95">
      <formula>#REF!="Item do PAA com execução iniciada"</formula>
    </cfRule>
    <cfRule type="expression" dxfId="90" priority="96">
      <formula>#REF!="Item do PAA com execução interrompida"</formula>
    </cfRule>
    <cfRule type="expression" dxfId="89" priority="97">
      <formula>#REF!="Item do PAA sem execução"</formula>
    </cfRule>
    <cfRule type="expression" dxfId="88" priority="98">
      <formula>#REF!="Sim"</formula>
    </cfRule>
    <cfRule type="expression" dxfId="87" priority="99">
      <formula>#REF!="Item do PAA com execução iniciada"</formula>
    </cfRule>
    <cfRule type="expression" dxfId="86" priority="101">
      <formula>#REF!="Item do PAA com execução interrompida"</formula>
    </cfRule>
    <cfRule type="expression" dxfId="85" priority="102">
      <formula>#REF!="Item do PAA sem execução"</formula>
    </cfRule>
    <cfRule type="expression" dxfId="84" priority="103">
      <formula>#REF!="Sim"</formula>
    </cfRule>
  </conditionalFormatting>
  <conditionalFormatting sqref="G198:G199">
    <cfRule type="expression" dxfId="83" priority="91">
      <formula>#REF!="Item do PAA completamente executado"</formula>
    </cfRule>
  </conditionalFormatting>
  <conditionalFormatting sqref="G199">
    <cfRule type="expression" dxfId="82" priority="85">
      <formula>#REF!="Item do PAA completamente executado"</formula>
    </cfRule>
    <cfRule type="expression" dxfId="81" priority="86">
      <formula>#REF!="Item do PAA com execução iniciada"</formula>
    </cfRule>
    <cfRule type="expression" dxfId="80" priority="87">
      <formula>#REF!="Item do PAA com execução interrompida"</formula>
    </cfRule>
    <cfRule type="expression" dxfId="79" priority="88">
      <formula>#REF!="Item do PAA sem execução"</formula>
    </cfRule>
    <cfRule type="expression" dxfId="78" priority="89">
      <formula>#REF!="Sim"</formula>
    </cfRule>
    <cfRule type="expression" dxfId="77" priority="90">
      <formula>#REF!="Item do PAA com execução iniciada"</formula>
    </cfRule>
    <cfRule type="expression" dxfId="76" priority="92">
      <formula>#REF!="Item do PAA com execução interrompida"</formula>
    </cfRule>
    <cfRule type="expression" dxfId="75" priority="93">
      <formula>#REF!="Item do PAA sem execução"</formula>
    </cfRule>
    <cfRule type="expression" dxfId="74" priority="94">
      <formula>#REF!="Sim"</formula>
    </cfRule>
  </conditionalFormatting>
  <conditionalFormatting sqref="G204">
    <cfRule type="expression" dxfId="73" priority="80">
      <formula>#REF!="Sim"</formula>
    </cfRule>
    <cfRule type="expression" dxfId="72" priority="81">
      <formula>#REF!="Item do PAA com execução iniciada"</formula>
    </cfRule>
    <cfRule type="expression" dxfId="71" priority="82">
      <formula>#REF!="Item do PAA completamente executado"</formula>
    </cfRule>
    <cfRule type="expression" dxfId="70" priority="83">
      <formula>#REF!="Item do PAA com execução interrompida"</formula>
    </cfRule>
    <cfRule type="expression" dxfId="69" priority="84">
      <formula>#REF!="Item do PAA sem execução"</formula>
    </cfRule>
  </conditionalFormatting>
  <conditionalFormatting sqref="G250">
    <cfRule type="expression" dxfId="68" priority="79" stopIfTrue="1">
      <formula>#REF!="Item do PAA completamente executado"</formula>
    </cfRule>
  </conditionalFormatting>
  <conditionalFormatting sqref="G250">
    <cfRule type="expression" dxfId="67" priority="78" stopIfTrue="1">
      <formula>#REF!="Sim"</formula>
    </cfRule>
  </conditionalFormatting>
  <conditionalFormatting sqref="G250">
    <cfRule type="expression" dxfId="66" priority="77" stopIfTrue="1">
      <formula>#REF!="Item do PAA com execução iniciada"</formula>
    </cfRule>
  </conditionalFormatting>
  <conditionalFormatting sqref="G250">
    <cfRule type="expression" dxfId="65" priority="76" stopIfTrue="1">
      <formula>#REF!="Item do PAA sem execução"</formula>
    </cfRule>
  </conditionalFormatting>
  <conditionalFormatting sqref="G250">
    <cfRule type="expression" dxfId="64" priority="75" stopIfTrue="1">
      <formula>#REF!="Item do PAA com execução interrompida"</formula>
    </cfRule>
  </conditionalFormatting>
  <conditionalFormatting sqref="G251">
    <cfRule type="expression" dxfId="63" priority="74" stopIfTrue="1">
      <formula>#REF!="Sim"</formula>
    </cfRule>
  </conditionalFormatting>
  <conditionalFormatting sqref="G251">
    <cfRule type="expression" dxfId="62" priority="61">
      <formula>#REF!="Item do PAA completamente executado"</formula>
    </cfRule>
    <cfRule type="expression" dxfId="61" priority="62">
      <formula>#REF!="Item do PAA com execução iniciada"</formula>
    </cfRule>
    <cfRule type="expression" dxfId="60" priority="63">
      <formula>#REF!="Item do PAA com execução interrompida"</formula>
    </cfRule>
    <cfRule type="expression" dxfId="59" priority="64">
      <formula>#REF!="Item do PAA sem execução"</formula>
    </cfRule>
    <cfRule type="expression" dxfId="58" priority="65">
      <formula>#REF!="Sim"</formula>
    </cfRule>
    <cfRule type="expression" dxfId="57" priority="66">
      <formula>#REF!="Item do PAA com execução iniciada"</formula>
    </cfRule>
    <cfRule type="expression" dxfId="56" priority="67">
      <formula>#REF!="Item do PAA com execução interrompida"</formula>
    </cfRule>
    <cfRule type="expression" dxfId="55" priority="68">
      <formula>#REF!="Item do PAA sem execução"</formula>
    </cfRule>
    <cfRule type="expression" dxfId="54" priority="69">
      <formula>#REF!="Sim"</formula>
    </cfRule>
  </conditionalFormatting>
  <conditionalFormatting sqref="G251">
    <cfRule type="expression" dxfId="53" priority="70" stopIfTrue="1">
      <formula>#REF!="Item do PAA com execução iniciada"</formula>
    </cfRule>
    <cfRule type="expression" dxfId="52" priority="71" stopIfTrue="1">
      <formula>#REF!="Item do PAA completamente executado"</formula>
    </cfRule>
    <cfRule type="expression" dxfId="51" priority="72" stopIfTrue="1">
      <formula>#REF!="Item do PAA com execução interrompida"</formula>
    </cfRule>
    <cfRule type="expression" dxfId="50" priority="73" stopIfTrue="1">
      <formula>#REF!="Item do PAA sem execução"</formula>
    </cfRule>
  </conditionalFormatting>
  <conditionalFormatting sqref="O96">
    <cfRule type="expression" dxfId="49" priority="56" stopIfTrue="1">
      <formula>#REF!="Item do PAA com execução iniciada"</formula>
    </cfRule>
    <cfRule type="expression" dxfId="48" priority="57" stopIfTrue="1">
      <formula>#REF!="Item do PAA completamente executado"</formula>
    </cfRule>
    <cfRule type="expression" dxfId="47" priority="58" stopIfTrue="1">
      <formula>#REF!="Item do PAA com execução interrompida"</formula>
    </cfRule>
    <cfRule type="expression" dxfId="46" priority="59" stopIfTrue="1">
      <formula>#REF!="Item do PAA sem execução"</formula>
    </cfRule>
    <cfRule type="expression" dxfId="45" priority="60" stopIfTrue="1">
      <formula>#REF!="Sim"</formula>
    </cfRule>
  </conditionalFormatting>
  <conditionalFormatting sqref="O97">
    <cfRule type="expression" dxfId="44" priority="51" stopIfTrue="1">
      <formula>#REF!="Item do PAA com execução iniciada"</formula>
    </cfRule>
    <cfRule type="expression" dxfId="43" priority="52" stopIfTrue="1">
      <formula>#REF!="Item do PAA completamente executado"</formula>
    </cfRule>
    <cfRule type="expression" dxfId="42" priority="53" stopIfTrue="1">
      <formula>#REF!="Item do PAA com execução interrompida"</formula>
    </cfRule>
    <cfRule type="expression" dxfId="41" priority="54" stopIfTrue="1">
      <formula>#REF!="Item do PAA sem execução"</formula>
    </cfRule>
    <cfRule type="expression" dxfId="40" priority="55" stopIfTrue="1">
      <formula>#REF!="Sim"</formula>
    </cfRule>
  </conditionalFormatting>
  <conditionalFormatting sqref="O98:O103 O108:O114 O116:O117">
    <cfRule type="expression" dxfId="39" priority="46" stopIfTrue="1">
      <formula>#REF!="Item do PAA com execução iniciada"</formula>
    </cfRule>
    <cfRule type="expression" dxfId="38" priority="47" stopIfTrue="1">
      <formula>#REF!="Item do PAA completamente executado"</formula>
    </cfRule>
    <cfRule type="expression" dxfId="37" priority="48" stopIfTrue="1">
      <formula>#REF!="Item do PAA com execução interrompida"</formula>
    </cfRule>
    <cfRule type="expression" dxfId="36" priority="49" stopIfTrue="1">
      <formula>#REF!="Item do PAA sem execução"</formula>
    </cfRule>
    <cfRule type="expression" dxfId="35" priority="50" stopIfTrue="1">
      <formula>#REF!="Sim"</formula>
    </cfRule>
  </conditionalFormatting>
  <conditionalFormatting sqref="O119:O129 O131:O150">
    <cfRule type="expression" dxfId="34" priority="36" stopIfTrue="1">
      <formula>#REF!="Item do PAA com execução iniciada"</formula>
    </cfRule>
    <cfRule type="expression" dxfId="33" priority="37" stopIfTrue="1">
      <formula>#REF!="Item do PAA completamente executado"</formula>
    </cfRule>
    <cfRule type="expression" dxfId="32" priority="38" stopIfTrue="1">
      <formula>#REF!="Item do PAA com execução interrompida"</formula>
    </cfRule>
    <cfRule type="expression" dxfId="31" priority="39" stopIfTrue="1">
      <formula>#REF!="Item do PAA sem execução"</formula>
    </cfRule>
    <cfRule type="expression" dxfId="30" priority="40" stopIfTrue="1">
      <formula>#REF!="Sim"</formula>
    </cfRule>
  </conditionalFormatting>
  <conditionalFormatting sqref="O10">
    <cfRule type="expression" dxfId="29" priority="26" stopIfTrue="1">
      <formula>#REF!="Item do PAA com execução iniciada"</formula>
    </cfRule>
    <cfRule type="expression" dxfId="28" priority="27" stopIfTrue="1">
      <formula>#REF!="Item do PAA completamente executado"</formula>
    </cfRule>
    <cfRule type="expression" dxfId="27" priority="28" stopIfTrue="1">
      <formula>#REF!="Item do PAA com execução interrompida"</formula>
    </cfRule>
    <cfRule type="expression" dxfId="26" priority="29" stopIfTrue="1">
      <formula>#REF!="Item do PAA sem execução"</formula>
    </cfRule>
    <cfRule type="expression" dxfId="25" priority="30" stopIfTrue="1">
      <formula>#REF!="Sim"</formula>
    </cfRule>
  </conditionalFormatting>
  <conditionalFormatting sqref="O11:O94">
    <cfRule type="expression" dxfId="24" priority="21" stopIfTrue="1">
      <formula>#REF!="Item do PAA com execução iniciada"</formula>
    </cfRule>
    <cfRule type="expression" dxfId="23" priority="22" stopIfTrue="1">
      <formula>#REF!="Item do PAA completamente executado"</formula>
    </cfRule>
    <cfRule type="expression" dxfId="22" priority="23" stopIfTrue="1">
      <formula>#REF!="Item do PAA com execução interrompida"</formula>
    </cfRule>
    <cfRule type="expression" dxfId="21" priority="24" stopIfTrue="1">
      <formula>#REF!="Item do PAA sem execução"</formula>
    </cfRule>
    <cfRule type="expression" dxfId="20" priority="25" stopIfTrue="1">
      <formula>#REF!="Sim"</formula>
    </cfRule>
  </conditionalFormatting>
  <conditionalFormatting sqref="O104:O106">
    <cfRule type="expression" dxfId="19" priority="16" stopIfTrue="1">
      <formula>#REF!="Item do PAA com execução iniciada"</formula>
    </cfRule>
    <cfRule type="expression" dxfId="18" priority="17" stopIfTrue="1">
      <formula>#REF!="Item do PAA completamente executado"</formula>
    </cfRule>
    <cfRule type="expression" dxfId="17" priority="18" stopIfTrue="1">
      <formula>#REF!="Item do PAA com execução interrompida"</formula>
    </cfRule>
    <cfRule type="expression" dxfId="16" priority="19" stopIfTrue="1">
      <formula>#REF!="Item do PAA sem execução"</formula>
    </cfRule>
    <cfRule type="expression" dxfId="15" priority="20" stopIfTrue="1">
      <formula>#REF!="Sim"</formula>
    </cfRule>
  </conditionalFormatting>
  <conditionalFormatting sqref="O107">
    <cfRule type="expression" dxfId="14" priority="11" stopIfTrue="1">
      <formula>#REF!="Item do PAA com execução iniciada"</formula>
    </cfRule>
    <cfRule type="expression" dxfId="13" priority="12" stopIfTrue="1">
      <formula>#REF!="Item do PAA completamente executado"</formula>
    </cfRule>
    <cfRule type="expression" dxfId="12" priority="13" stopIfTrue="1">
      <formula>#REF!="Item do PAA com execução interrompida"</formula>
    </cfRule>
    <cfRule type="expression" dxfId="11" priority="14" stopIfTrue="1">
      <formula>#REF!="Item do PAA sem execução"</formula>
    </cfRule>
    <cfRule type="expression" dxfId="10" priority="15" stopIfTrue="1">
      <formula>#REF!="Sim"</formula>
    </cfRule>
  </conditionalFormatting>
  <conditionalFormatting sqref="O115">
    <cfRule type="expression" dxfId="9" priority="6" stopIfTrue="1">
      <formula>#REF!="Item do PAA com execução iniciada"</formula>
    </cfRule>
    <cfRule type="expression" dxfId="8" priority="7" stopIfTrue="1">
      <formula>#REF!="Item do PAA completamente executado"</formula>
    </cfRule>
    <cfRule type="expression" dxfId="7" priority="8" stopIfTrue="1">
      <formula>#REF!="Item do PAA com execução interrompida"</formula>
    </cfRule>
    <cfRule type="expression" dxfId="6" priority="9" stopIfTrue="1">
      <formula>#REF!="Item do PAA sem execução"</formula>
    </cfRule>
    <cfRule type="expression" dxfId="5" priority="10" stopIfTrue="1">
      <formula>#REF!="Sim"</formula>
    </cfRule>
  </conditionalFormatting>
  <conditionalFormatting sqref="O130">
    <cfRule type="expression" dxfId="4" priority="1" stopIfTrue="1">
      <formula>#REF!="Item do PAA com execução iniciada"</formula>
    </cfRule>
    <cfRule type="expression" dxfId="3" priority="2" stopIfTrue="1">
      <formula>#REF!="Item do PAA completamente executado"</formula>
    </cfRule>
    <cfRule type="expression" dxfId="2" priority="3" stopIfTrue="1">
      <formula>#REF!="Item do PAA com execução interrompida"</formula>
    </cfRule>
    <cfRule type="expression" dxfId="1" priority="4" stopIfTrue="1">
      <formula>#REF!="Item do PAA sem execução"</formula>
    </cfRule>
    <cfRule type="expression" dxfId="0" priority="5" stopIfTrue="1">
      <formula>#REF!="Sim"</formula>
    </cfRule>
  </conditionalFormatting>
  <hyperlinks>
    <hyperlink ref="D254" r:id="rId1" location="section-0"/>
    <hyperlink ref="D257" r:id="rId2"/>
    <hyperlink ref="H253" r:id="rId3" location="section-0"/>
    <hyperlink ref="H256" r:id="rId4"/>
  </hyperlinks>
  <printOptions horizontalCentered="1" verticalCentered="1"/>
  <pageMargins left="0.19685039370078741" right="0.19685039370078741" top="0.59055118110236227" bottom="0.70866141732283472" header="0.19685039370078741" footer="0.19685039370078741"/>
  <pageSetup paperSize="9" scale="45" pageOrder="overThenDown" orientation="landscape" r:id="rId5"/>
  <headerFooter>
    <oddFooter>&amp;LPCA 2026 v.4&amp;CPágina &amp;P / &amp;N&amp;R25/03/2026</oddFooter>
  </headerFooter>
  <extLst>
    <ext xmlns:x14="http://schemas.microsoft.com/office/spreadsheetml/2009/9/main" uri="{CCE6A557-97BC-4b89-ADB6-D9C93CAAB3DF}">
      <x14:dataValidations xmlns:xm="http://schemas.microsoft.com/office/excel/2006/main" xWindow="132" yWindow="638" count="8">
        <x14:dataValidation type="list" allowBlank="1" showInputMessage="1" showErrorMessage="1">
          <x14:formula1>
            <xm:f>Listas_Suspensas!$D$8</xm:f>
          </x14:formula1>
          <xm:sqref>M204:M252 M9:M201</xm:sqref>
        </x14:dataValidation>
        <x14:dataValidation type="list" allowBlank="1" showInputMessage="1" showErrorMessage="1">
          <x14:formula1>
            <xm:f>Listas_Suspensas!$AB$2:$AB$4</xm:f>
          </x14:formula1>
          <xm:sqref>N204:N252 N9:N201</xm:sqref>
        </x14:dataValidation>
        <x14:dataValidation type="list" allowBlank="1" showInputMessage="1" showErrorMessage="1" promptTitle="Sigla da área" prompt="Selecione a área demandante / requisitante.">
          <x14:formula1>
            <xm:f>Listas_Suspensas!$B$2:$B$51</xm:f>
          </x14:formula1>
          <xm:sqref>C190:C252 C9:C179</xm:sqref>
        </x14:dataValidation>
        <x14:dataValidation type="list" allowBlank="1" showInputMessage="1" showErrorMessage="1" prompt="Sigla da área">
          <x14:formula1>
            <xm:f>'D:\Drives compartilhados\SENG\ADMINISTRATIVO\ORCAMENTO\PCA 2025\[PCA_2025_v 7.1 sem DLs e ILs peq valor.xlsx]Listas_Suspensas'!#REF!</xm:f>
          </x14:formula1>
          <xm:sqref>C185:C189</xm:sqref>
        </x14:dataValidation>
        <x14:dataValidation type="list" allowBlank="1" showInputMessage="1" showErrorMessage="1" promptTitle="Sigla da área" prompt="Selecione a área demandante / requisitante.">
          <x14:formula1>
            <xm:f>'G:\Drives compartilhados\DADM\PCA\PCA 2026\Versao final PCA26\Entregues areas v-final\[PCA_2026_versao final SENG.xlsx]Listas_Suspensas'!#REF!</xm:f>
          </x14:formula1>
          <xm:sqref>C180:C184</xm:sqref>
        </x14:dataValidation>
        <x14:dataValidation type="list" allowBlank="1" showInputMessage="1" showErrorMessage="1" prompt="Mês do envio do PROAD instruído à DADM / DOF.">
          <x14:formula1>
            <xm:f>Listas_Suspensas!$N$2:$N$21</xm:f>
          </x14:formula1>
          <xm:sqref>K9:K252</xm:sqref>
        </x14:dataValidation>
        <x14:dataValidation type="list" allowBlank="1" showInputMessage="1" showErrorMessage="1" prompt="Selecione o nível de prioridade.">
          <x14:formula1>
            <xm:f>Listas_Suspensas!$D$2:$D$4</xm:f>
          </x14:formula1>
          <xm:sqref>J9:J252</xm:sqref>
        </x14:dataValidation>
        <x14:dataValidation type="list" allowBlank="1" showInputMessage="1" showErrorMessage="1" prompt="Selecione o mês de conclusão da contratação.">
          <x14:formula1>
            <xm:f>Listas_Suspensas!$P$2:$P$13</xm:f>
          </x14:formula1>
          <xm:sqref>L9:L252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Normal="100" workbookViewId="0">
      <selection activeCell="A17" sqref="A17"/>
    </sheetView>
  </sheetViews>
  <sheetFormatPr defaultColWidth="8.69921875" defaultRowHeight="13.8"/>
  <cols>
    <col min="1" max="1" width="12.69921875" style="25" customWidth="1"/>
    <col min="2" max="16384" width="8.69921875" style="25"/>
  </cols>
  <sheetData>
    <row r="1" spans="1:1">
      <c r="A1" s="24" t="s">
        <v>165</v>
      </c>
    </row>
    <row r="3" spans="1:1">
      <c r="A3" s="26" t="s">
        <v>166</v>
      </c>
    </row>
    <row r="4" spans="1:1">
      <c r="A4" s="25" t="s">
        <v>167</v>
      </c>
    </row>
    <row r="5" spans="1:1">
      <c r="A5" s="25" t="s">
        <v>168</v>
      </c>
    </row>
    <row r="6" spans="1:1">
      <c r="A6" s="25" t="s">
        <v>169</v>
      </c>
    </row>
    <row r="7" spans="1:1">
      <c r="A7" s="25" t="s">
        <v>170</v>
      </c>
    </row>
    <row r="8" spans="1:1">
      <c r="A8" s="25" t="s">
        <v>171</v>
      </c>
    </row>
    <row r="10" spans="1:1">
      <c r="A10" s="25" t="s">
        <v>172</v>
      </c>
    </row>
    <row r="12" spans="1:1">
      <c r="A12" s="26" t="s">
        <v>173</v>
      </c>
    </row>
    <row r="13" spans="1:1">
      <c r="A13" s="25" t="s">
        <v>174</v>
      </c>
    </row>
    <row r="14" spans="1:1">
      <c r="A14" s="25" t="s">
        <v>175</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5"/>
  <sheetViews>
    <sheetView showGridLines="0" workbookViewId="0">
      <pane ySplit="1" topLeftCell="A47" activePane="bottomLeft" state="frozen"/>
      <selection pane="bottomLeft" activeCell="H4" sqref="H4"/>
    </sheetView>
  </sheetViews>
  <sheetFormatPr defaultColWidth="12.59765625" defaultRowHeight="15" customHeight="1"/>
  <cols>
    <col min="1" max="1" width="70.3984375" customWidth="1"/>
    <col min="2" max="2" width="14.19921875" customWidth="1"/>
    <col min="3" max="3" width="1.5" customWidth="1"/>
    <col min="4" max="4" width="10.19921875" customWidth="1"/>
    <col min="5" max="5" width="1.5" customWidth="1"/>
    <col min="6" max="6" width="45.5" hidden="1" customWidth="1"/>
    <col min="7" max="7" width="1.5" hidden="1" customWidth="1"/>
    <col min="8" max="8" width="28.69921875" customWidth="1"/>
    <col min="9" max="9" width="1.5" customWidth="1"/>
    <col min="10" max="10" width="12.8984375" hidden="1" customWidth="1"/>
    <col min="11" max="11" width="1.5" hidden="1" customWidth="1"/>
    <col min="12" max="12" width="17.59765625" customWidth="1"/>
    <col min="13" max="13" width="1.5" customWidth="1"/>
    <col min="14" max="14" width="14.69921875" customWidth="1"/>
    <col min="15" max="15" width="1.5" customWidth="1"/>
    <col min="16" max="16" width="11.5" customWidth="1"/>
    <col min="17" max="17" width="1.5" customWidth="1"/>
    <col min="18" max="18" width="8.19921875" customWidth="1"/>
    <col min="19" max="19" width="1.5" customWidth="1"/>
    <col min="20" max="20" width="14" customWidth="1"/>
    <col min="21" max="21" width="1.5" customWidth="1"/>
    <col min="22" max="22" width="12.5" hidden="1" customWidth="1"/>
    <col min="23" max="23" width="1.5" hidden="1" customWidth="1"/>
    <col min="24" max="24" width="14" customWidth="1"/>
    <col min="25" max="25" width="1.5" customWidth="1"/>
    <col min="26" max="26" width="41.3984375" customWidth="1"/>
    <col min="27" max="27" width="1.5" customWidth="1"/>
    <col min="28" max="28" width="11.69921875" customWidth="1"/>
    <col min="29" max="29" width="1.5" customWidth="1"/>
  </cols>
  <sheetData>
    <row r="1" spans="1:29" ht="31.5" customHeight="1">
      <c r="A1" s="6" t="s">
        <v>31</v>
      </c>
      <c r="B1" s="6" t="s">
        <v>32</v>
      </c>
      <c r="C1" s="7"/>
      <c r="D1" s="8" t="s">
        <v>33</v>
      </c>
      <c r="E1" s="7"/>
      <c r="F1" s="9" t="s">
        <v>34</v>
      </c>
      <c r="G1" s="7"/>
      <c r="H1" s="8" t="s">
        <v>35</v>
      </c>
      <c r="I1" s="7"/>
      <c r="J1" s="8" t="s">
        <v>36</v>
      </c>
      <c r="K1" s="7"/>
      <c r="L1" s="8" t="s">
        <v>159</v>
      </c>
      <c r="M1" s="7"/>
      <c r="N1" s="8" t="s">
        <v>158</v>
      </c>
      <c r="O1" s="7"/>
      <c r="P1" s="8" t="s">
        <v>37</v>
      </c>
      <c r="Q1" s="7"/>
      <c r="R1" s="8" t="s">
        <v>38</v>
      </c>
      <c r="S1" s="7"/>
      <c r="T1" s="8" t="s">
        <v>39</v>
      </c>
      <c r="U1" s="7"/>
      <c r="V1" s="8" t="s">
        <v>40</v>
      </c>
      <c r="W1" s="7"/>
      <c r="X1" s="8" t="s">
        <v>41</v>
      </c>
      <c r="Y1" s="7"/>
      <c r="Z1" s="8" t="s">
        <v>42</v>
      </c>
      <c r="AA1" s="7"/>
      <c r="AB1" s="8" t="s">
        <v>43</v>
      </c>
      <c r="AC1" s="10"/>
    </row>
    <row r="2" spans="1:29" ht="18" customHeight="1">
      <c r="A2" s="4" t="s">
        <v>44</v>
      </c>
      <c r="B2" s="4" t="s">
        <v>3</v>
      </c>
      <c r="C2" s="10"/>
      <c r="D2" s="11" t="s">
        <v>4</v>
      </c>
      <c r="E2" s="10"/>
      <c r="F2" s="3" t="s">
        <v>45</v>
      </c>
      <c r="G2" s="12"/>
      <c r="H2" s="3" t="s">
        <v>28</v>
      </c>
      <c r="I2" s="10"/>
      <c r="J2" s="5" t="s">
        <v>4</v>
      </c>
      <c r="K2" s="10"/>
      <c r="L2" s="2">
        <v>45688</v>
      </c>
      <c r="M2" s="10"/>
      <c r="N2" s="2">
        <v>45808</v>
      </c>
      <c r="O2" s="10"/>
      <c r="P2" s="13">
        <v>46053</v>
      </c>
      <c r="Q2" s="10"/>
      <c r="R2" s="5" t="s">
        <v>17</v>
      </c>
      <c r="S2" s="10"/>
      <c r="T2" s="5" t="s">
        <v>29</v>
      </c>
      <c r="U2" s="10"/>
      <c r="V2" s="5" t="s">
        <v>46</v>
      </c>
      <c r="W2" s="10"/>
      <c r="X2" s="5" t="s">
        <v>47</v>
      </c>
      <c r="Y2" s="12"/>
      <c r="Z2" s="3" t="s">
        <v>48</v>
      </c>
      <c r="AA2" s="10"/>
      <c r="AB2" s="5" t="s">
        <v>49</v>
      </c>
      <c r="AC2" s="10"/>
    </row>
    <row r="3" spans="1:29" ht="18" customHeight="1">
      <c r="A3" s="4" t="s">
        <v>50</v>
      </c>
      <c r="B3" s="4" t="s">
        <v>5</v>
      </c>
      <c r="C3" s="10"/>
      <c r="D3" s="11" t="s">
        <v>15</v>
      </c>
      <c r="E3" s="10"/>
      <c r="F3" s="3" t="s">
        <v>51</v>
      </c>
      <c r="G3" s="12"/>
      <c r="H3" s="3" t="s">
        <v>611</v>
      </c>
      <c r="I3" s="10"/>
      <c r="J3" s="5" t="s">
        <v>15</v>
      </c>
      <c r="K3" s="10"/>
      <c r="L3" s="2">
        <v>45716</v>
      </c>
      <c r="M3" s="10"/>
      <c r="N3" s="2">
        <v>45838</v>
      </c>
      <c r="O3" s="10"/>
      <c r="P3" s="13">
        <v>46081</v>
      </c>
      <c r="Q3" s="10"/>
      <c r="R3" s="5" t="s">
        <v>52</v>
      </c>
      <c r="S3" s="10"/>
      <c r="T3" s="5" t="s">
        <v>30</v>
      </c>
      <c r="U3" s="10"/>
      <c r="V3" s="5" t="s">
        <v>7</v>
      </c>
      <c r="W3" s="10"/>
      <c r="X3" s="5" t="s">
        <v>53</v>
      </c>
      <c r="Y3" s="12"/>
      <c r="Z3" s="3" t="s">
        <v>54</v>
      </c>
      <c r="AA3" s="10"/>
      <c r="AB3" s="5" t="s">
        <v>55</v>
      </c>
      <c r="AC3" s="10"/>
    </row>
    <row r="4" spans="1:29" ht="18" customHeight="1">
      <c r="A4" s="4" t="s">
        <v>56</v>
      </c>
      <c r="B4" s="4" t="s">
        <v>46</v>
      </c>
      <c r="C4" s="10"/>
      <c r="D4" s="11" t="s">
        <v>10</v>
      </c>
      <c r="E4" s="10"/>
      <c r="F4" s="3" t="s">
        <v>57</v>
      </c>
      <c r="G4" s="12"/>
      <c r="H4" s="3" t="s">
        <v>58</v>
      </c>
      <c r="I4" s="10"/>
      <c r="J4" s="5" t="s">
        <v>10</v>
      </c>
      <c r="K4" s="10"/>
      <c r="L4" s="2">
        <v>45747</v>
      </c>
      <c r="M4" s="10"/>
      <c r="N4" s="2">
        <v>45869</v>
      </c>
      <c r="O4" s="10"/>
      <c r="P4" s="13">
        <v>46112</v>
      </c>
      <c r="Q4" s="10"/>
      <c r="R4" s="10"/>
      <c r="S4" s="10"/>
      <c r="T4" s="5" t="s">
        <v>52</v>
      </c>
      <c r="U4" s="10"/>
      <c r="V4" s="10"/>
      <c r="W4" s="10"/>
      <c r="X4" s="5" t="s">
        <v>52</v>
      </c>
      <c r="Y4" s="12"/>
      <c r="Z4" s="3" t="s">
        <v>59</v>
      </c>
      <c r="AA4" s="10"/>
      <c r="AB4" s="5" t="s">
        <v>60</v>
      </c>
      <c r="AC4" s="10"/>
    </row>
    <row r="5" spans="1:29" ht="18" customHeight="1">
      <c r="A5" s="4" t="s">
        <v>76</v>
      </c>
      <c r="B5" s="4" t="s">
        <v>7</v>
      </c>
      <c r="C5" s="10"/>
      <c r="D5" s="10"/>
      <c r="E5" s="10"/>
      <c r="F5" s="3" t="s">
        <v>63</v>
      </c>
      <c r="G5" s="12"/>
      <c r="H5" s="3" t="s">
        <v>64</v>
      </c>
      <c r="I5" s="10"/>
      <c r="J5" s="10"/>
      <c r="K5" s="10"/>
      <c r="L5" s="2">
        <v>45777</v>
      </c>
      <c r="M5" s="10"/>
      <c r="N5" s="2">
        <v>45900</v>
      </c>
      <c r="O5" s="10"/>
      <c r="P5" s="13">
        <v>46142</v>
      </c>
      <c r="Q5" s="10"/>
      <c r="R5" s="10"/>
      <c r="S5" s="10"/>
      <c r="T5" s="10"/>
      <c r="U5" s="10"/>
      <c r="V5" s="10"/>
      <c r="W5" s="10"/>
      <c r="X5" s="10"/>
      <c r="Y5" s="12"/>
      <c r="Z5" s="5" t="s">
        <v>65</v>
      </c>
      <c r="AA5" s="10"/>
      <c r="AB5" s="10"/>
      <c r="AC5" s="10"/>
    </row>
    <row r="6" spans="1:29" ht="18" customHeight="1">
      <c r="A6" s="4" t="s">
        <v>151</v>
      </c>
      <c r="B6" s="4" t="s">
        <v>153</v>
      </c>
      <c r="C6" s="10"/>
      <c r="D6" s="10"/>
      <c r="E6" s="10"/>
      <c r="F6" s="3" t="s">
        <v>67</v>
      </c>
      <c r="G6" s="12"/>
      <c r="H6" s="14" t="s">
        <v>68</v>
      </c>
      <c r="I6" s="10"/>
      <c r="J6" s="10"/>
      <c r="K6" s="10"/>
      <c r="L6" s="2">
        <v>45808</v>
      </c>
      <c r="M6" s="10"/>
      <c r="N6" s="2">
        <v>45930</v>
      </c>
      <c r="O6" s="10"/>
      <c r="P6" s="13">
        <v>46173</v>
      </c>
      <c r="Q6" s="10"/>
      <c r="R6" s="10"/>
      <c r="S6" s="10"/>
      <c r="T6" s="10"/>
      <c r="U6" s="10"/>
      <c r="V6" s="10"/>
      <c r="W6" s="10"/>
      <c r="X6" s="10"/>
      <c r="Y6" s="12"/>
      <c r="Z6" s="3" t="s">
        <v>69</v>
      </c>
      <c r="AA6" s="10"/>
      <c r="AB6" s="10"/>
      <c r="AC6" s="10"/>
    </row>
    <row r="7" spans="1:29" ht="18" customHeight="1">
      <c r="A7" s="4" t="s">
        <v>150</v>
      </c>
      <c r="B7" s="4" t="s">
        <v>152</v>
      </c>
      <c r="C7" s="10"/>
      <c r="D7" s="8" t="s">
        <v>17</v>
      </c>
      <c r="E7" s="10"/>
      <c r="F7" s="3" t="s">
        <v>72</v>
      </c>
      <c r="G7" s="12"/>
      <c r="H7" s="3" t="s">
        <v>154</v>
      </c>
      <c r="I7" s="10"/>
      <c r="J7" s="10"/>
      <c r="K7" s="10"/>
      <c r="L7" s="2">
        <v>45838</v>
      </c>
      <c r="M7" s="10"/>
      <c r="N7" s="2">
        <v>45961</v>
      </c>
      <c r="O7" s="10"/>
      <c r="P7" s="13">
        <v>46203</v>
      </c>
      <c r="Q7" s="10"/>
      <c r="R7" s="10"/>
      <c r="S7" s="10"/>
      <c r="T7" s="10"/>
      <c r="U7" s="10"/>
      <c r="V7" s="10"/>
      <c r="W7" s="10"/>
      <c r="X7" s="10"/>
      <c r="Y7" s="12"/>
      <c r="Z7" s="3"/>
      <c r="AA7" s="10"/>
      <c r="AB7" s="10"/>
      <c r="AC7" s="10"/>
    </row>
    <row r="8" spans="1:29" ht="18" customHeight="1">
      <c r="A8" s="4" t="s">
        <v>162</v>
      </c>
      <c r="B8" s="4" t="s">
        <v>163</v>
      </c>
      <c r="C8" s="10"/>
      <c r="D8" s="11" t="s">
        <v>17</v>
      </c>
      <c r="E8" s="10"/>
      <c r="F8" s="3" t="s">
        <v>75</v>
      </c>
      <c r="G8" s="12"/>
      <c r="H8" s="3" t="s">
        <v>155</v>
      </c>
      <c r="I8" s="10"/>
      <c r="J8" s="10"/>
      <c r="K8" s="10"/>
      <c r="L8" s="2">
        <v>45869</v>
      </c>
      <c r="M8" s="10"/>
      <c r="N8" s="2">
        <v>45991</v>
      </c>
      <c r="O8" s="10"/>
      <c r="P8" s="13">
        <v>46234</v>
      </c>
      <c r="Q8" s="10"/>
      <c r="R8" s="10"/>
      <c r="S8" s="10"/>
      <c r="T8" s="10"/>
      <c r="U8" s="10"/>
      <c r="V8" s="10"/>
      <c r="W8" s="10"/>
      <c r="X8" s="10"/>
      <c r="Y8" s="12"/>
      <c r="Z8" s="3"/>
      <c r="AA8" s="10"/>
      <c r="AB8" s="10"/>
      <c r="AC8" s="10"/>
    </row>
    <row r="9" spans="1:29" ht="18" customHeight="1">
      <c r="A9" s="4" t="s">
        <v>160</v>
      </c>
      <c r="B9" s="4" t="s">
        <v>161</v>
      </c>
      <c r="C9" s="10"/>
      <c r="D9" s="10"/>
      <c r="E9" s="10"/>
      <c r="F9" s="3" t="s">
        <v>77</v>
      </c>
      <c r="G9" s="12"/>
      <c r="H9" s="5" t="s">
        <v>6</v>
      </c>
      <c r="I9" s="10"/>
      <c r="J9" s="10"/>
      <c r="K9" s="10"/>
      <c r="L9" s="2">
        <v>45900</v>
      </c>
      <c r="M9" s="10"/>
      <c r="N9" s="2">
        <v>46022</v>
      </c>
      <c r="O9" s="10"/>
      <c r="P9" s="13">
        <v>46265</v>
      </c>
      <c r="Q9" s="10"/>
      <c r="R9" s="10"/>
      <c r="S9" s="10"/>
      <c r="T9" s="10"/>
      <c r="U9" s="10"/>
      <c r="V9" s="10"/>
      <c r="W9" s="10"/>
      <c r="X9" s="10"/>
      <c r="Y9" s="12"/>
      <c r="Z9" s="3"/>
      <c r="AA9" s="10"/>
      <c r="AB9" s="10"/>
      <c r="AC9" s="10"/>
    </row>
    <row r="10" spans="1:29" ht="18" customHeight="1">
      <c r="A10" s="4" t="s">
        <v>61</v>
      </c>
      <c r="B10" s="4" t="s">
        <v>62</v>
      </c>
      <c r="C10" s="10"/>
      <c r="D10" s="10"/>
      <c r="E10" s="10"/>
      <c r="F10" s="3"/>
      <c r="G10" s="12"/>
      <c r="H10" s="3" t="s">
        <v>14</v>
      </c>
      <c r="I10" s="10"/>
      <c r="J10" s="10"/>
      <c r="K10" s="10"/>
      <c r="L10" s="2">
        <v>45930</v>
      </c>
      <c r="M10" s="10"/>
      <c r="N10" s="2">
        <v>46053</v>
      </c>
      <c r="O10" s="10"/>
      <c r="P10" s="13">
        <v>46295</v>
      </c>
      <c r="Q10" s="10"/>
      <c r="R10" s="10"/>
      <c r="S10" s="10"/>
      <c r="T10" s="10"/>
      <c r="U10" s="10"/>
      <c r="V10" s="10"/>
      <c r="W10" s="10"/>
      <c r="X10" s="10"/>
      <c r="Y10" s="12"/>
      <c r="Z10" s="20"/>
      <c r="AA10" s="10"/>
      <c r="AB10" s="10"/>
      <c r="AC10" s="10"/>
    </row>
    <row r="11" spans="1:29" ht="18" customHeight="1">
      <c r="A11" s="4" t="s">
        <v>73</v>
      </c>
      <c r="B11" s="4" t="s">
        <v>74</v>
      </c>
      <c r="C11" s="10"/>
      <c r="D11" s="10"/>
      <c r="E11" s="10"/>
      <c r="F11" s="3"/>
      <c r="G11" s="12"/>
      <c r="H11" s="3" t="s">
        <v>8</v>
      </c>
      <c r="I11" s="10"/>
      <c r="J11" s="10"/>
      <c r="K11" s="10"/>
      <c r="L11" s="2">
        <v>45961</v>
      </c>
      <c r="M11" s="10"/>
      <c r="N11" s="2">
        <v>46081</v>
      </c>
      <c r="O11" s="10"/>
      <c r="P11" s="13">
        <v>46326</v>
      </c>
      <c r="Q11" s="10"/>
      <c r="R11" s="10"/>
      <c r="S11" s="10"/>
      <c r="T11" s="10"/>
      <c r="U11" s="10"/>
      <c r="V11" s="10"/>
      <c r="W11" s="10"/>
      <c r="X11" s="10"/>
      <c r="Y11" s="12"/>
      <c r="Z11" s="20"/>
      <c r="AA11" s="10"/>
      <c r="AB11" s="10"/>
      <c r="AC11" s="10"/>
    </row>
    <row r="12" spans="1:29" ht="18" customHeight="1">
      <c r="A12" s="4" t="s">
        <v>66</v>
      </c>
      <c r="B12" s="4" t="s">
        <v>11</v>
      </c>
      <c r="C12" s="10"/>
      <c r="D12" s="10"/>
      <c r="E12" s="10"/>
      <c r="F12" s="3"/>
      <c r="G12" s="12"/>
      <c r="H12" s="3" t="s">
        <v>149</v>
      </c>
      <c r="I12" s="10"/>
      <c r="J12" s="10"/>
      <c r="K12" s="10"/>
      <c r="L12" s="2">
        <v>45991</v>
      </c>
      <c r="M12" s="10"/>
      <c r="N12" s="2">
        <v>46112</v>
      </c>
      <c r="O12" s="10"/>
      <c r="P12" s="13">
        <v>46356</v>
      </c>
      <c r="Q12" s="10"/>
      <c r="R12" s="10"/>
      <c r="S12" s="10"/>
      <c r="T12" s="10"/>
      <c r="U12" s="10"/>
      <c r="V12" s="10"/>
      <c r="W12" s="10"/>
      <c r="X12" s="10"/>
      <c r="Y12" s="12"/>
      <c r="Z12" s="20"/>
      <c r="AA12" s="10"/>
      <c r="AB12" s="10"/>
      <c r="AC12" s="10"/>
    </row>
    <row r="13" spans="1:29" ht="18" customHeight="1">
      <c r="A13" s="4" t="s">
        <v>78</v>
      </c>
      <c r="B13" s="4" t="s">
        <v>79</v>
      </c>
      <c r="C13" s="10"/>
      <c r="D13" s="10"/>
      <c r="E13" s="10"/>
      <c r="F13" s="3"/>
      <c r="G13" s="12"/>
      <c r="H13" s="3" t="s">
        <v>13</v>
      </c>
      <c r="I13" s="10"/>
      <c r="J13" s="10"/>
      <c r="K13" s="10"/>
      <c r="L13" s="2">
        <v>46022</v>
      </c>
      <c r="M13" s="10"/>
      <c r="N13" s="2">
        <v>46142</v>
      </c>
      <c r="O13" s="10"/>
      <c r="P13" s="13">
        <v>46387</v>
      </c>
      <c r="Q13" s="10"/>
      <c r="R13" s="10"/>
      <c r="S13" s="10"/>
      <c r="T13" s="10"/>
      <c r="U13" s="10"/>
      <c r="V13" s="10"/>
      <c r="W13" s="10"/>
      <c r="X13" s="10"/>
      <c r="Y13" s="12"/>
      <c r="Z13" s="20"/>
      <c r="AA13" s="10"/>
      <c r="AB13" s="10"/>
      <c r="AC13" s="10"/>
    </row>
    <row r="14" spans="1:29" ht="18" customHeight="1">
      <c r="A14" s="4" t="s">
        <v>70</v>
      </c>
      <c r="B14" s="4" t="s">
        <v>71</v>
      </c>
      <c r="C14" s="10"/>
      <c r="D14" s="10"/>
      <c r="E14" s="10"/>
      <c r="F14" s="3" t="s">
        <v>80</v>
      </c>
      <c r="G14" s="12"/>
      <c r="H14" s="3"/>
      <c r="I14" s="10"/>
      <c r="J14" s="10"/>
      <c r="K14" s="10"/>
      <c r="L14" s="2">
        <v>46053</v>
      </c>
      <c r="M14" s="10"/>
      <c r="N14" s="2">
        <v>46173</v>
      </c>
      <c r="O14" s="10"/>
      <c r="P14" s="10"/>
      <c r="Q14" s="10"/>
      <c r="R14" s="10"/>
      <c r="S14" s="10"/>
      <c r="T14" s="10"/>
      <c r="U14" s="10"/>
      <c r="V14" s="10"/>
      <c r="W14" s="10"/>
      <c r="X14" s="10"/>
      <c r="Y14" s="12"/>
      <c r="Z14" s="10"/>
      <c r="AA14" s="10"/>
      <c r="AB14" s="10"/>
      <c r="AC14" s="10"/>
    </row>
    <row r="15" spans="1:29" ht="18" customHeight="1">
      <c r="A15" s="4" t="s">
        <v>81</v>
      </c>
      <c r="B15" s="4" t="s">
        <v>82</v>
      </c>
      <c r="C15" s="10"/>
      <c r="D15" s="10"/>
      <c r="E15" s="10"/>
      <c r="F15" s="3" t="s">
        <v>83</v>
      </c>
      <c r="G15" s="12"/>
      <c r="H15" s="3"/>
      <c r="I15" s="10"/>
      <c r="J15" s="10"/>
      <c r="K15" s="10"/>
      <c r="L15" s="2">
        <v>46081</v>
      </c>
      <c r="M15" s="10"/>
      <c r="N15" s="2">
        <v>46203</v>
      </c>
      <c r="O15" s="10"/>
      <c r="P15" s="10"/>
      <c r="Q15" s="10"/>
      <c r="R15" s="10"/>
      <c r="S15" s="10"/>
      <c r="T15" s="10"/>
      <c r="U15" s="10"/>
      <c r="V15" s="10"/>
      <c r="W15" s="10"/>
      <c r="X15" s="10"/>
      <c r="Y15" s="12"/>
      <c r="Z15" s="15"/>
      <c r="AA15" s="10"/>
      <c r="AB15" s="10"/>
      <c r="AC15" s="10"/>
    </row>
    <row r="16" spans="1:29" ht="18" customHeight="1">
      <c r="A16" s="4" t="s">
        <v>99</v>
      </c>
      <c r="B16" s="4" t="s">
        <v>100</v>
      </c>
      <c r="C16" s="10"/>
      <c r="D16" s="10"/>
      <c r="E16" s="10"/>
      <c r="F16" s="3" t="s">
        <v>86</v>
      </c>
      <c r="G16" s="12"/>
      <c r="H16" s="3"/>
      <c r="I16" s="10"/>
      <c r="J16" s="10"/>
      <c r="K16" s="10"/>
      <c r="L16" s="2">
        <v>46112</v>
      </c>
      <c r="M16" s="10"/>
      <c r="N16" s="2">
        <v>46234</v>
      </c>
      <c r="O16" s="10"/>
      <c r="P16" s="10"/>
      <c r="Q16" s="10"/>
      <c r="R16" s="10"/>
      <c r="S16" s="10"/>
      <c r="T16" s="10"/>
      <c r="U16" s="10"/>
      <c r="V16" s="10"/>
      <c r="W16" s="10"/>
      <c r="X16" s="10"/>
      <c r="Y16" s="12"/>
      <c r="Z16" s="10"/>
      <c r="AA16" s="10"/>
      <c r="AB16" s="10"/>
      <c r="AC16" s="10"/>
    </row>
    <row r="17" spans="1:29" ht="18" customHeight="1">
      <c r="A17" s="4" t="s">
        <v>87</v>
      </c>
      <c r="B17" s="4" t="s">
        <v>88</v>
      </c>
      <c r="C17" s="10"/>
      <c r="D17" s="10"/>
      <c r="E17" s="10"/>
      <c r="F17" s="3" t="s">
        <v>89</v>
      </c>
      <c r="G17" s="12"/>
      <c r="H17" s="1"/>
      <c r="I17" s="10"/>
      <c r="J17" s="10"/>
      <c r="K17" s="10"/>
      <c r="L17" s="2">
        <v>46142</v>
      </c>
      <c r="M17" s="10"/>
      <c r="N17" s="2">
        <v>46265</v>
      </c>
      <c r="O17" s="10"/>
      <c r="P17" s="10"/>
      <c r="Q17" s="10"/>
      <c r="R17" s="10"/>
      <c r="S17" s="10"/>
      <c r="T17" s="10"/>
      <c r="U17" s="10"/>
      <c r="V17" s="10"/>
      <c r="W17" s="10"/>
      <c r="X17" s="10"/>
      <c r="Y17" s="12"/>
      <c r="Z17" s="10"/>
      <c r="AA17" s="10"/>
      <c r="AB17" s="10"/>
      <c r="AC17" s="10"/>
    </row>
    <row r="18" spans="1:29" ht="18" customHeight="1">
      <c r="A18" s="4" t="s">
        <v>84</v>
      </c>
      <c r="B18" s="4" t="s">
        <v>85</v>
      </c>
      <c r="C18" s="10"/>
      <c r="D18" s="10"/>
      <c r="E18" s="10"/>
      <c r="F18" s="3" t="s">
        <v>92</v>
      </c>
      <c r="G18" s="12"/>
      <c r="H18" s="16"/>
      <c r="I18" s="10"/>
      <c r="J18" s="10"/>
      <c r="K18" s="10"/>
      <c r="L18" s="2">
        <v>46173</v>
      </c>
      <c r="M18" s="10"/>
      <c r="N18" s="2">
        <v>46295</v>
      </c>
      <c r="O18" s="10"/>
      <c r="P18" s="10"/>
      <c r="Q18" s="10"/>
      <c r="R18" s="10"/>
      <c r="S18" s="10"/>
      <c r="T18" s="10"/>
      <c r="U18" s="10"/>
      <c r="V18" s="10"/>
      <c r="W18" s="10"/>
      <c r="X18" s="10"/>
      <c r="Y18" s="12"/>
      <c r="Z18" s="10"/>
      <c r="AA18" s="10"/>
      <c r="AB18" s="10"/>
      <c r="AC18" s="10"/>
    </row>
    <row r="19" spans="1:29" ht="18" customHeight="1">
      <c r="A19" s="4" t="s">
        <v>90</v>
      </c>
      <c r="B19" s="4" t="s">
        <v>91</v>
      </c>
      <c r="C19" s="10"/>
      <c r="D19" s="10"/>
      <c r="E19" s="10"/>
      <c r="F19" s="3" t="s">
        <v>95</v>
      </c>
      <c r="G19" s="12"/>
      <c r="H19" s="16"/>
      <c r="I19" s="10"/>
      <c r="J19" s="10"/>
      <c r="K19" s="10"/>
      <c r="L19" s="2">
        <v>46203</v>
      </c>
      <c r="M19" s="10"/>
      <c r="N19" s="2">
        <v>46326</v>
      </c>
      <c r="O19" s="10"/>
      <c r="P19" s="10"/>
      <c r="Q19" s="10"/>
      <c r="R19" s="10"/>
      <c r="S19" s="10"/>
      <c r="T19" s="10"/>
      <c r="U19" s="10"/>
      <c r="V19" s="10"/>
      <c r="W19" s="10"/>
      <c r="X19" s="10"/>
      <c r="Y19" s="12"/>
      <c r="Z19" s="10"/>
      <c r="AA19" s="10"/>
      <c r="AB19" s="10"/>
      <c r="AC19" s="10"/>
    </row>
    <row r="20" spans="1:29" ht="18" customHeight="1">
      <c r="A20" s="4" t="s">
        <v>96</v>
      </c>
      <c r="B20" s="4" t="s">
        <v>97</v>
      </c>
      <c r="C20" s="10"/>
      <c r="D20" s="10"/>
      <c r="E20" s="10"/>
      <c r="F20" s="3" t="s">
        <v>98</v>
      </c>
      <c r="G20" s="12"/>
      <c r="H20" s="23" t="s">
        <v>9</v>
      </c>
      <c r="I20" s="10"/>
      <c r="J20" s="10"/>
      <c r="K20" s="10"/>
      <c r="L20" s="2">
        <v>46234</v>
      </c>
      <c r="M20" s="10"/>
      <c r="N20" s="2">
        <v>46356</v>
      </c>
      <c r="O20" s="10"/>
      <c r="P20" s="10"/>
      <c r="Q20" s="10"/>
      <c r="R20" s="10"/>
      <c r="S20" s="10"/>
      <c r="T20" s="10"/>
      <c r="U20" s="10"/>
      <c r="V20" s="10"/>
      <c r="W20" s="10"/>
      <c r="X20" s="10"/>
      <c r="Y20" s="12"/>
      <c r="Z20" s="10"/>
      <c r="AA20" s="10"/>
      <c r="AB20" s="10"/>
      <c r="AC20" s="10"/>
    </row>
    <row r="21" spans="1:29" ht="18" customHeight="1">
      <c r="A21" s="4" t="s">
        <v>93</v>
      </c>
      <c r="B21" s="4" t="s">
        <v>94</v>
      </c>
      <c r="C21" s="10"/>
      <c r="D21" s="10"/>
      <c r="E21" s="10"/>
      <c r="F21" s="3" t="s">
        <v>101</v>
      </c>
      <c r="G21" s="12"/>
      <c r="H21" s="16"/>
      <c r="I21" s="10"/>
      <c r="J21" s="10"/>
      <c r="K21" s="10"/>
      <c r="L21" s="2">
        <v>46265</v>
      </c>
      <c r="M21" s="10"/>
      <c r="N21" s="2">
        <v>46387</v>
      </c>
      <c r="O21" s="10"/>
      <c r="P21" s="10"/>
      <c r="Q21" s="10"/>
      <c r="R21" s="10"/>
      <c r="S21" s="10"/>
      <c r="T21" s="10"/>
      <c r="U21" s="10"/>
      <c r="V21" s="10"/>
      <c r="W21" s="10"/>
      <c r="X21" s="10"/>
      <c r="Y21" s="12"/>
      <c r="Z21" s="10"/>
      <c r="AA21" s="10"/>
      <c r="AB21" s="10"/>
      <c r="AC21" s="10"/>
    </row>
    <row r="22" spans="1:29" ht="18" customHeight="1">
      <c r="A22" s="4" t="s">
        <v>114</v>
      </c>
      <c r="B22" s="4" t="s">
        <v>115</v>
      </c>
      <c r="C22" s="10"/>
      <c r="D22" s="10"/>
      <c r="E22" s="10"/>
      <c r="F22" s="3" t="s">
        <v>104</v>
      </c>
      <c r="G22" s="12"/>
      <c r="H22" s="16"/>
      <c r="I22" s="10"/>
      <c r="J22" s="10"/>
      <c r="K22" s="10"/>
      <c r="L22" s="2">
        <v>46295</v>
      </c>
      <c r="M22" s="10"/>
      <c r="N22" s="10"/>
      <c r="O22" s="10"/>
      <c r="P22" s="10"/>
      <c r="Q22" s="10"/>
      <c r="R22" s="10"/>
      <c r="S22" s="10"/>
      <c r="T22" s="10"/>
      <c r="U22" s="10"/>
      <c r="V22" s="10"/>
      <c r="W22" s="10"/>
      <c r="X22" s="10"/>
      <c r="Y22" s="12"/>
      <c r="Z22" s="10"/>
      <c r="AA22" s="10"/>
      <c r="AB22" s="10"/>
      <c r="AC22" s="10"/>
    </row>
    <row r="23" spans="1:29" ht="18" customHeight="1">
      <c r="A23" s="4" t="s">
        <v>117</v>
      </c>
      <c r="B23" s="4" t="s">
        <v>118</v>
      </c>
      <c r="C23" s="10"/>
      <c r="D23" s="10"/>
      <c r="E23" s="10"/>
      <c r="F23" s="3" t="s">
        <v>106</v>
      </c>
      <c r="G23" s="12"/>
      <c r="H23" s="16"/>
      <c r="I23" s="10"/>
      <c r="J23" s="10"/>
      <c r="K23" s="10"/>
      <c r="L23" s="2">
        <v>46326</v>
      </c>
      <c r="M23" s="10"/>
      <c r="N23" s="10"/>
      <c r="O23" s="10"/>
      <c r="P23" s="10"/>
      <c r="Q23" s="10"/>
      <c r="R23" s="10"/>
      <c r="S23" s="10"/>
      <c r="T23" s="10"/>
      <c r="U23" s="10"/>
      <c r="V23" s="10"/>
      <c r="W23" s="10"/>
      <c r="X23" s="10"/>
      <c r="Y23" s="12"/>
      <c r="Z23" s="10"/>
      <c r="AA23" s="10"/>
      <c r="AB23" s="10"/>
      <c r="AC23" s="10"/>
    </row>
    <row r="24" spans="1:29" ht="18" customHeight="1">
      <c r="A24" s="4" t="s">
        <v>120</v>
      </c>
      <c r="B24" s="4" t="s">
        <v>12</v>
      </c>
      <c r="C24" s="10"/>
      <c r="D24" s="10"/>
      <c r="E24" s="10"/>
      <c r="F24" s="3" t="s">
        <v>108</v>
      </c>
      <c r="G24" s="12"/>
      <c r="H24" s="16"/>
      <c r="I24" s="10"/>
      <c r="J24" s="10"/>
      <c r="K24" s="10"/>
      <c r="L24" s="2">
        <v>46356</v>
      </c>
      <c r="M24" s="10"/>
      <c r="N24" s="10"/>
      <c r="O24" s="10"/>
      <c r="P24" s="10"/>
      <c r="Q24" s="10"/>
      <c r="R24" s="10"/>
      <c r="S24" s="10"/>
      <c r="T24" s="10"/>
      <c r="U24" s="10"/>
      <c r="V24" s="10"/>
      <c r="W24" s="10"/>
      <c r="X24" s="10"/>
      <c r="Y24" s="12"/>
      <c r="Z24" s="10"/>
      <c r="AA24" s="10"/>
      <c r="AB24" s="10"/>
      <c r="AC24" s="10"/>
    </row>
    <row r="25" spans="1:29" ht="18" customHeight="1">
      <c r="A25" s="4" t="s">
        <v>102</v>
      </c>
      <c r="B25" s="4" t="s">
        <v>103</v>
      </c>
      <c r="C25" s="10"/>
      <c r="D25" s="10"/>
      <c r="E25" s="10"/>
      <c r="F25" s="3" t="s">
        <v>110</v>
      </c>
      <c r="G25" s="12"/>
      <c r="H25" s="16"/>
      <c r="I25" s="10"/>
      <c r="J25" s="10"/>
      <c r="K25" s="10"/>
      <c r="L25" s="2">
        <v>46387</v>
      </c>
      <c r="M25" s="10"/>
      <c r="N25" s="10"/>
      <c r="O25" s="10"/>
      <c r="P25" s="10"/>
      <c r="Q25" s="10"/>
      <c r="R25" s="10"/>
      <c r="S25" s="10"/>
      <c r="T25" s="10"/>
      <c r="U25" s="10"/>
      <c r="V25" s="10"/>
      <c r="W25" s="10"/>
      <c r="X25" s="10"/>
      <c r="Y25" s="12"/>
      <c r="Z25" s="10"/>
      <c r="AA25" s="10"/>
      <c r="AB25" s="10"/>
      <c r="AC25" s="10"/>
    </row>
    <row r="26" spans="1:29" ht="18" customHeight="1">
      <c r="A26" s="4" t="s">
        <v>124</v>
      </c>
      <c r="B26" s="4" t="s">
        <v>16</v>
      </c>
      <c r="C26" s="10"/>
      <c r="D26" s="10"/>
      <c r="E26" s="10"/>
      <c r="F26" s="3" t="s">
        <v>113</v>
      </c>
      <c r="G26" s="12"/>
      <c r="H26" s="16"/>
      <c r="I26" s="10"/>
      <c r="J26" s="10"/>
      <c r="K26" s="10"/>
      <c r="L26" s="10"/>
      <c r="M26" s="10"/>
      <c r="N26" s="10"/>
      <c r="O26" s="10"/>
      <c r="P26" s="10"/>
      <c r="Q26" s="10"/>
      <c r="R26" s="10"/>
      <c r="S26" s="10"/>
      <c r="T26" s="10"/>
      <c r="U26" s="10"/>
      <c r="V26" s="10"/>
      <c r="W26" s="10"/>
      <c r="X26" s="10"/>
      <c r="Y26" s="12"/>
      <c r="Z26" s="10"/>
      <c r="AA26" s="10"/>
      <c r="AB26" s="10"/>
      <c r="AC26" s="10"/>
    </row>
    <row r="27" spans="1:29" ht="18" customHeight="1">
      <c r="A27" s="4" t="s">
        <v>122</v>
      </c>
      <c r="B27" s="4" t="s">
        <v>18</v>
      </c>
      <c r="C27" s="10"/>
      <c r="D27" s="10"/>
      <c r="E27" s="10"/>
      <c r="F27" s="3" t="s">
        <v>116</v>
      </c>
      <c r="G27" s="12"/>
      <c r="H27" s="16"/>
      <c r="I27" s="10"/>
      <c r="J27" s="10"/>
      <c r="K27" s="10"/>
      <c r="L27" s="10"/>
      <c r="M27" s="10"/>
      <c r="N27" s="10"/>
      <c r="O27" s="10"/>
      <c r="P27" s="10"/>
      <c r="Q27" s="10"/>
      <c r="R27" s="10"/>
      <c r="S27" s="10"/>
      <c r="T27" s="10"/>
      <c r="U27" s="10"/>
      <c r="V27" s="10"/>
      <c r="W27" s="10"/>
      <c r="X27" s="10"/>
      <c r="Y27" s="12"/>
      <c r="Z27" s="10"/>
      <c r="AA27" s="10"/>
      <c r="AB27" s="10"/>
      <c r="AC27" s="10"/>
    </row>
    <row r="28" spans="1:29" ht="18" customHeight="1">
      <c r="A28" s="4" t="s">
        <v>130</v>
      </c>
      <c r="B28" s="4" t="s">
        <v>131</v>
      </c>
      <c r="C28" s="10"/>
      <c r="D28" s="10"/>
      <c r="E28" s="10"/>
      <c r="F28" s="3" t="s">
        <v>119</v>
      </c>
      <c r="G28" s="12"/>
      <c r="H28" s="16"/>
      <c r="I28" s="10"/>
      <c r="J28" s="10"/>
      <c r="K28" s="10"/>
      <c r="L28" s="10"/>
      <c r="M28" s="10"/>
      <c r="N28" s="10"/>
      <c r="O28" s="10"/>
      <c r="P28" s="10"/>
      <c r="Q28" s="10"/>
      <c r="R28" s="10"/>
      <c r="S28" s="10"/>
      <c r="T28" s="10"/>
      <c r="U28" s="10"/>
      <c r="V28" s="10"/>
      <c r="W28" s="10"/>
      <c r="X28" s="10"/>
      <c r="Y28" s="12"/>
      <c r="Z28" s="10"/>
      <c r="AA28" s="10"/>
      <c r="AB28" s="10"/>
      <c r="AC28" s="10"/>
    </row>
    <row r="29" spans="1:29" ht="18" customHeight="1">
      <c r="A29" s="4" t="s">
        <v>128</v>
      </c>
      <c r="B29" s="4" t="s">
        <v>19</v>
      </c>
      <c r="C29" s="10"/>
      <c r="D29" s="10"/>
      <c r="E29" s="10"/>
      <c r="F29" s="17" t="s">
        <v>121</v>
      </c>
      <c r="G29" s="12"/>
      <c r="H29" s="16"/>
      <c r="I29" s="10"/>
      <c r="J29" s="10"/>
      <c r="K29" s="10"/>
      <c r="L29" s="10"/>
      <c r="M29" s="10"/>
      <c r="N29" s="10"/>
      <c r="O29" s="10"/>
      <c r="P29" s="10"/>
      <c r="Q29" s="10"/>
      <c r="R29" s="10"/>
      <c r="S29" s="10"/>
      <c r="T29" s="10"/>
      <c r="U29" s="10"/>
      <c r="V29" s="10"/>
      <c r="W29" s="10"/>
      <c r="X29" s="10"/>
      <c r="Y29" s="12"/>
      <c r="Z29" s="10"/>
      <c r="AA29" s="10"/>
      <c r="AB29" s="10"/>
      <c r="AC29" s="10"/>
    </row>
    <row r="30" spans="1:29" ht="18" customHeight="1">
      <c r="A30" s="4" t="s">
        <v>147</v>
      </c>
      <c r="B30" s="4" t="s">
        <v>148</v>
      </c>
      <c r="C30" s="10"/>
      <c r="D30" s="10"/>
      <c r="E30" s="10"/>
      <c r="F30" s="3" t="s">
        <v>123</v>
      </c>
      <c r="G30" s="12"/>
      <c r="H30" s="16"/>
      <c r="I30" s="10"/>
      <c r="J30" s="10"/>
      <c r="K30" s="10"/>
      <c r="L30" s="10"/>
      <c r="M30" s="10"/>
      <c r="N30" s="10"/>
      <c r="O30" s="10"/>
      <c r="P30" s="10"/>
      <c r="Q30" s="10"/>
      <c r="R30" s="10"/>
      <c r="S30" s="10"/>
      <c r="T30" s="10"/>
      <c r="U30" s="10"/>
      <c r="V30" s="10"/>
      <c r="W30" s="10"/>
      <c r="X30" s="10"/>
      <c r="Y30" s="12"/>
      <c r="Z30" s="10"/>
      <c r="AA30" s="10"/>
      <c r="AB30" s="10"/>
      <c r="AC30" s="10"/>
    </row>
    <row r="31" spans="1:29" ht="18" customHeight="1">
      <c r="A31" s="4" t="s">
        <v>164</v>
      </c>
      <c r="B31" s="4" t="s">
        <v>568</v>
      </c>
      <c r="C31" s="10"/>
      <c r="D31" s="10"/>
      <c r="E31" s="10"/>
      <c r="F31" s="14" t="s">
        <v>125</v>
      </c>
      <c r="G31" s="18"/>
      <c r="H31" s="10"/>
      <c r="I31" s="10"/>
      <c r="J31" s="10"/>
      <c r="K31" s="10"/>
      <c r="L31" s="10"/>
      <c r="M31" s="10"/>
      <c r="N31" s="10"/>
      <c r="O31" s="10"/>
      <c r="P31" s="10"/>
      <c r="Q31" s="10"/>
      <c r="R31" s="10"/>
      <c r="S31" s="10"/>
      <c r="T31" s="10"/>
      <c r="U31" s="10"/>
      <c r="V31" s="10"/>
      <c r="W31" s="10"/>
      <c r="X31" s="10"/>
      <c r="Y31" s="18"/>
      <c r="Z31" s="10"/>
      <c r="AA31" s="10"/>
      <c r="AB31" s="10"/>
      <c r="AC31" s="10"/>
    </row>
    <row r="32" spans="1:29" ht="18" customHeight="1">
      <c r="A32" s="4" t="s">
        <v>129</v>
      </c>
      <c r="B32" s="4" t="s">
        <v>20</v>
      </c>
      <c r="C32" s="10"/>
      <c r="D32" s="10"/>
      <c r="E32" s="10"/>
      <c r="F32" s="14" t="s">
        <v>127</v>
      </c>
      <c r="G32" s="10"/>
      <c r="H32" s="10"/>
      <c r="I32" s="10"/>
      <c r="J32" s="10"/>
      <c r="K32" s="10"/>
      <c r="L32" s="10"/>
      <c r="M32" s="10"/>
      <c r="N32" s="10"/>
      <c r="O32" s="10"/>
      <c r="P32" s="10"/>
      <c r="Q32" s="10"/>
      <c r="R32" s="10"/>
      <c r="S32" s="10"/>
      <c r="T32" s="10"/>
      <c r="U32" s="10"/>
      <c r="V32" s="10"/>
      <c r="W32" s="10"/>
      <c r="X32" s="10"/>
      <c r="Y32" s="10"/>
      <c r="Z32" s="10"/>
      <c r="AA32" s="10"/>
      <c r="AB32" s="10"/>
      <c r="AC32" s="10"/>
    </row>
    <row r="33" spans="1:29" ht="18" customHeight="1">
      <c r="A33" s="4" t="s">
        <v>132</v>
      </c>
      <c r="B33" s="4" t="s">
        <v>133</v>
      </c>
      <c r="C33" s="10"/>
      <c r="D33" s="10"/>
      <c r="E33" s="10"/>
      <c r="F33" s="14"/>
      <c r="G33" s="10"/>
      <c r="H33" s="10"/>
      <c r="I33" s="10"/>
      <c r="J33" s="10"/>
      <c r="K33" s="10"/>
      <c r="L33" s="10"/>
      <c r="M33" s="10"/>
      <c r="N33" s="10"/>
      <c r="O33" s="10"/>
      <c r="P33" s="10"/>
      <c r="Q33" s="10"/>
      <c r="R33" s="10"/>
      <c r="S33" s="10"/>
      <c r="T33" s="10"/>
      <c r="U33" s="10"/>
      <c r="V33" s="10"/>
      <c r="W33" s="10"/>
      <c r="X33" s="10"/>
      <c r="Y33" s="10"/>
      <c r="Z33" s="10"/>
      <c r="AA33" s="10"/>
      <c r="AB33" s="10"/>
      <c r="AC33" s="10"/>
    </row>
    <row r="34" spans="1:29" ht="18" customHeight="1">
      <c r="A34" s="4" t="s">
        <v>105</v>
      </c>
      <c r="B34" s="4" t="s">
        <v>21</v>
      </c>
      <c r="C34" s="10"/>
      <c r="D34" s="10"/>
      <c r="E34" s="10"/>
      <c r="F34" s="14"/>
      <c r="G34" s="10"/>
      <c r="H34" s="10"/>
      <c r="I34" s="10"/>
      <c r="J34" s="10"/>
      <c r="K34" s="10"/>
      <c r="L34" s="10"/>
      <c r="M34" s="10"/>
      <c r="N34" s="10"/>
      <c r="O34" s="10"/>
      <c r="P34" s="10"/>
      <c r="Q34" s="10"/>
      <c r="R34" s="10"/>
      <c r="S34" s="10"/>
      <c r="T34" s="10"/>
      <c r="U34" s="10"/>
      <c r="V34" s="10"/>
      <c r="W34" s="10"/>
      <c r="X34" s="10"/>
      <c r="Y34" s="10"/>
      <c r="Z34" s="10"/>
      <c r="AA34" s="10"/>
      <c r="AB34" s="10"/>
      <c r="AC34" s="10"/>
    </row>
    <row r="35" spans="1:29" ht="18" customHeight="1">
      <c r="A35" s="4" t="s">
        <v>107</v>
      </c>
      <c r="B35" s="4" t="s">
        <v>22</v>
      </c>
      <c r="C35" s="10"/>
      <c r="D35" s="10"/>
      <c r="E35" s="10"/>
      <c r="F35" s="14"/>
      <c r="G35" s="10"/>
      <c r="H35" s="10"/>
      <c r="I35" s="10"/>
      <c r="J35" s="10"/>
      <c r="K35" s="10"/>
      <c r="L35" s="10"/>
      <c r="M35" s="10"/>
      <c r="N35" s="10"/>
      <c r="O35" s="10"/>
      <c r="P35" s="10"/>
      <c r="Q35" s="10"/>
      <c r="R35" s="10"/>
      <c r="S35" s="10"/>
      <c r="T35" s="10"/>
      <c r="U35" s="10"/>
      <c r="V35" s="10"/>
      <c r="W35" s="10"/>
      <c r="X35" s="10"/>
      <c r="Y35" s="10"/>
      <c r="Z35" s="10"/>
      <c r="AA35" s="10"/>
      <c r="AB35" s="10"/>
      <c r="AC35" s="10"/>
    </row>
    <row r="36" spans="1:29" ht="18" customHeight="1">
      <c r="A36" s="4" t="s">
        <v>109</v>
      </c>
      <c r="B36" s="4" t="s">
        <v>23</v>
      </c>
      <c r="C36" s="10"/>
      <c r="D36" s="10"/>
      <c r="E36" s="10"/>
      <c r="F36" s="14"/>
      <c r="G36" s="10"/>
      <c r="H36" s="10"/>
      <c r="I36" s="10"/>
      <c r="J36" s="10"/>
      <c r="K36" s="10"/>
      <c r="L36" s="10"/>
      <c r="M36" s="10"/>
      <c r="N36" s="10"/>
      <c r="O36" s="10"/>
      <c r="P36" s="10"/>
      <c r="Q36" s="10"/>
      <c r="R36" s="10"/>
      <c r="S36" s="10"/>
      <c r="T36" s="10"/>
      <c r="U36" s="10"/>
      <c r="V36" s="10"/>
      <c r="W36" s="10"/>
      <c r="X36" s="10"/>
      <c r="Y36" s="10"/>
      <c r="Z36" s="10"/>
      <c r="AA36" s="10"/>
      <c r="AB36" s="10"/>
      <c r="AC36" s="10"/>
    </row>
    <row r="37" spans="1:29" ht="18" customHeight="1">
      <c r="A37" s="4" t="s">
        <v>156</v>
      </c>
      <c r="B37" s="4" t="s">
        <v>157</v>
      </c>
      <c r="C37" s="10"/>
      <c r="D37" s="10"/>
      <c r="E37" s="10"/>
      <c r="F37" s="14"/>
      <c r="G37" s="10"/>
      <c r="H37" s="10"/>
      <c r="I37" s="10"/>
      <c r="J37" s="10"/>
      <c r="K37" s="10"/>
      <c r="L37" s="10"/>
      <c r="M37" s="10"/>
      <c r="N37" s="10"/>
      <c r="O37" s="10"/>
      <c r="P37" s="10"/>
      <c r="Q37" s="10"/>
      <c r="R37" s="10"/>
      <c r="S37" s="10"/>
      <c r="T37" s="10"/>
      <c r="U37" s="10"/>
      <c r="V37" s="10"/>
      <c r="W37" s="10"/>
      <c r="X37" s="10"/>
      <c r="Y37" s="10"/>
      <c r="Z37" s="10"/>
      <c r="AA37" s="10"/>
      <c r="AB37" s="10"/>
      <c r="AC37" s="10"/>
    </row>
    <row r="38" spans="1:29" ht="18" customHeight="1">
      <c r="A38" s="4" t="s">
        <v>134</v>
      </c>
      <c r="B38" s="4" t="s">
        <v>24</v>
      </c>
      <c r="C38" s="10"/>
      <c r="D38" s="10"/>
      <c r="E38" s="10"/>
      <c r="F38" s="14"/>
      <c r="G38" s="10"/>
      <c r="H38" s="10"/>
      <c r="I38" s="10"/>
      <c r="J38" s="10"/>
      <c r="K38" s="10"/>
      <c r="L38" s="10"/>
      <c r="M38" s="10"/>
      <c r="N38" s="10"/>
      <c r="O38" s="10"/>
      <c r="P38" s="10"/>
      <c r="Q38" s="10"/>
      <c r="R38" s="10"/>
      <c r="S38" s="10"/>
      <c r="T38" s="10"/>
      <c r="U38" s="10"/>
      <c r="V38" s="10"/>
      <c r="W38" s="10"/>
      <c r="X38" s="10"/>
      <c r="Y38" s="10"/>
      <c r="Z38" s="10"/>
      <c r="AA38" s="10"/>
      <c r="AB38" s="10"/>
      <c r="AC38" s="10"/>
    </row>
    <row r="39" spans="1:29" ht="18" customHeight="1">
      <c r="A39" s="4" t="s">
        <v>135</v>
      </c>
      <c r="B39" s="4" t="s">
        <v>25</v>
      </c>
      <c r="C39" s="10"/>
      <c r="D39" s="10"/>
      <c r="E39" s="10"/>
      <c r="F39" s="14"/>
      <c r="G39" s="10"/>
      <c r="H39" s="10"/>
      <c r="I39" s="10"/>
      <c r="J39" s="10"/>
      <c r="K39" s="10"/>
      <c r="L39" s="10"/>
      <c r="M39" s="10"/>
      <c r="N39" s="10"/>
      <c r="O39" s="10"/>
      <c r="P39" s="10"/>
      <c r="Q39" s="10"/>
      <c r="R39" s="10"/>
      <c r="S39" s="10"/>
      <c r="T39" s="10"/>
      <c r="U39" s="10"/>
      <c r="V39" s="10"/>
      <c r="W39" s="10"/>
      <c r="X39" s="10"/>
      <c r="Y39" s="10"/>
      <c r="Z39" s="10"/>
      <c r="AA39" s="10"/>
      <c r="AB39" s="10"/>
      <c r="AC39" s="10"/>
    </row>
    <row r="40" spans="1:29" ht="18" customHeight="1">
      <c r="A40" s="4" t="s">
        <v>126</v>
      </c>
      <c r="B40" s="4" t="s">
        <v>26</v>
      </c>
      <c r="C40" s="10"/>
      <c r="D40" s="10"/>
      <c r="E40" s="10"/>
      <c r="F40" s="14"/>
      <c r="G40" s="10"/>
      <c r="H40" s="10"/>
      <c r="I40" s="10"/>
      <c r="J40" s="10"/>
      <c r="K40" s="10"/>
      <c r="L40" s="10"/>
      <c r="M40" s="10"/>
      <c r="N40" s="10"/>
      <c r="O40" s="10"/>
      <c r="P40" s="10"/>
      <c r="Q40" s="10"/>
      <c r="R40" s="10"/>
      <c r="S40" s="10"/>
      <c r="T40" s="10"/>
      <c r="U40" s="10"/>
      <c r="V40" s="10"/>
      <c r="W40" s="10"/>
      <c r="X40" s="10"/>
      <c r="Y40" s="10"/>
      <c r="Z40" s="10"/>
      <c r="AA40" s="10"/>
      <c r="AB40" s="10"/>
      <c r="AC40" s="10"/>
    </row>
    <row r="41" spans="1:29" ht="18" customHeight="1">
      <c r="A41" s="4" t="s">
        <v>111</v>
      </c>
      <c r="B41" s="4" t="s">
        <v>112</v>
      </c>
      <c r="C41" s="10"/>
      <c r="D41" s="10"/>
      <c r="E41" s="10"/>
      <c r="F41" s="14"/>
      <c r="G41" s="10"/>
      <c r="H41" s="10"/>
      <c r="I41" s="10"/>
      <c r="J41" s="10"/>
      <c r="K41" s="10"/>
      <c r="L41" s="10"/>
      <c r="M41" s="10"/>
      <c r="N41" s="10"/>
      <c r="O41" s="10"/>
      <c r="P41" s="10"/>
      <c r="Q41" s="10"/>
      <c r="R41" s="10"/>
      <c r="S41" s="10"/>
      <c r="T41" s="10"/>
      <c r="U41" s="10"/>
      <c r="V41" s="10"/>
      <c r="W41" s="10"/>
      <c r="X41" s="10"/>
      <c r="Y41" s="10"/>
      <c r="Z41" s="10"/>
      <c r="AA41" s="10"/>
      <c r="AB41" s="10"/>
      <c r="AC41" s="10"/>
    </row>
    <row r="42" spans="1:29" ht="18" customHeight="1">
      <c r="A42" s="4" t="s">
        <v>138</v>
      </c>
      <c r="B42" s="4" t="s">
        <v>139</v>
      </c>
      <c r="C42" s="10"/>
      <c r="D42" s="10"/>
      <c r="E42" s="10"/>
      <c r="F42" s="14"/>
      <c r="G42" s="10"/>
      <c r="H42" s="10"/>
      <c r="I42" s="10"/>
      <c r="J42" s="10"/>
      <c r="K42" s="10"/>
      <c r="L42" s="10"/>
      <c r="M42" s="10"/>
      <c r="N42" s="10"/>
      <c r="O42" s="10"/>
      <c r="P42" s="10"/>
      <c r="Q42" s="10"/>
      <c r="R42" s="10"/>
      <c r="S42" s="10"/>
      <c r="T42" s="10"/>
      <c r="U42" s="10"/>
      <c r="V42" s="10"/>
      <c r="W42" s="10"/>
      <c r="X42" s="10"/>
      <c r="Y42" s="10"/>
      <c r="Z42" s="10"/>
      <c r="AA42" s="10"/>
      <c r="AB42" s="10"/>
      <c r="AC42" s="10"/>
    </row>
    <row r="43" spans="1:29" ht="18" customHeight="1">
      <c r="A43" s="4" t="s">
        <v>136</v>
      </c>
      <c r="B43" s="4" t="s">
        <v>137</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ht="18" customHeight="1">
      <c r="A44" s="4" t="s">
        <v>140</v>
      </c>
      <c r="B44" s="4" t="s">
        <v>27</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ht="18" customHeight="1">
      <c r="A45" s="4" t="s">
        <v>143</v>
      </c>
      <c r="B45" s="4" t="s">
        <v>144</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ht="18" customHeight="1">
      <c r="A46" s="4" t="s">
        <v>141</v>
      </c>
      <c r="B46" s="4" t="s">
        <v>142</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ht="18" customHeight="1">
      <c r="A47" s="21" t="s">
        <v>145</v>
      </c>
      <c r="B47" s="21" t="s">
        <v>146</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ht="18" customHeight="1">
      <c r="A48" s="4" t="s">
        <v>579</v>
      </c>
      <c r="B48" s="4" t="s">
        <v>580</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29" ht="18" customHeight="1">
      <c r="A49" s="22"/>
      <c r="B49" s="22"/>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row>
    <row r="50" spans="1:29" ht="18" customHeight="1">
      <c r="A50" s="22"/>
      <c r="B50" s="22"/>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row>
    <row r="51" spans="1:29" ht="18" customHeight="1">
      <c r="A51" s="22"/>
      <c r="B51" s="22"/>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row>
    <row r="52" spans="1:29" ht="18"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row>
    <row r="53" spans="1:29" ht="18"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ht="18" customHeight="1">
      <c r="A54" s="19"/>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row>
    <row r="55" spans="1:29" ht="18" customHeight="1">
      <c r="A55" s="19"/>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1:29" ht="18" customHeight="1">
      <c r="A56" s="19"/>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row>
    <row r="57" spans="1:29" ht="18" customHeight="1">
      <c r="A57" s="19"/>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row>
    <row r="58" spans="1:29" ht="15.75" customHeight="1">
      <c r="A58" s="1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row>
    <row r="59" spans="1:29" ht="15.75" customHeight="1">
      <c r="A59" s="19"/>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ht="15.75" customHeight="1">
      <c r="A60" s="1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row>
    <row r="64" spans="1:29"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row>
    <row r="65" spans="1:29"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row>
    <row r="66" spans="1:29"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row>
    <row r="67" spans="1:29"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row>
    <row r="68" spans="1:29"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row>
    <row r="69" spans="1:2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row>
    <row r="70" spans="1:29"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row>
    <row r="71" spans="1:29"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row>
    <row r="72" spans="1:29"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row>
    <row r="73" spans="1:29"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row>
    <row r="74" spans="1:29"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1:29"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row>
    <row r="76" spans="1:29"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row>
    <row r="77" spans="1:29"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row>
    <row r="78" spans="1:29"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row>
    <row r="79" spans="1:2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row>
    <row r="80" spans="1:29"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row>
    <row r="81" spans="1:29"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row>
    <row r="82" spans="1:29"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row>
    <row r="83" spans="1:29"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row>
    <row r="84" spans="1:29"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row>
    <row r="85" spans="1:29"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row>
    <row r="86" spans="1:29"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1:29"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row>
    <row r="88" spans="1:29"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row r="89" spans="1:2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row r="90" spans="1:29"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row>
    <row r="91" spans="1:29"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row>
    <row r="93" spans="1:29"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29"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row>
    <row r="95" spans="1:29"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row>
    <row r="96" spans="1:29"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row>
    <row r="97" spans="1:29"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row>
    <row r="98" spans="1:29"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row>
    <row r="99" spans="1:2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row>
    <row r="100" spans="1:29"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row>
    <row r="101" spans="1:29"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row>
    <row r="102" spans="1:29"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row>
    <row r="103" spans="1:29"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row>
    <row r="104" spans="1:29"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row>
    <row r="105" spans="1:29"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row>
    <row r="106" spans="1:29"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row>
    <row r="107" spans="1:29"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row>
    <row r="108" spans="1:29"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row>
    <row r="109" spans="1:2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row>
    <row r="110" spans="1:29"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row>
    <row r="111" spans="1:29"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row>
    <row r="112" spans="1:29"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row>
    <row r="113" spans="1:29"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row>
    <row r="114" spans="1:29"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5" spans="1:29"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row>
    <row r="116" spans="1:29"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row>
    <row r="117" spans="1:29"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row>
    <row r="118" spans="1:29"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row>
    <row r="119" spans="1:2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row>
    <row r="120" spans="1:29"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row>
    <row r="121" spans="1:29"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row>
    <row r="122" spans="1:29"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row>
    <row r="123" spans="1:29"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row>
    <row r="124" spans="1:29"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row>
    <row r="125" spans="1:29"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1:29"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row>
    <row r="127" spans="1:29"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row r="128" spans="1:29"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row>
    <row r="129" spans="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row>
    <row r="130" spans="1:29"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row>
    <row r="131" spans="1:29"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row>
    <row r="132" spans="1:29"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row>
    <row r="133" spans="1:29"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row>
    <row r="134" spans="1:29"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row>
    <row r="135" spans="1:29"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row>
    <row r="136" spans="1:29"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row>
    <row r="137" spans="1:29"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row>
    <row r="138" spans="1:29"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row>
    <row r="139" spans="1:2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row>
    <row r="140" spans="1:29"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row>
    <row r="141" spans="1:29"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row>
    <row r="142" spans="1:29"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row>
    <row r="143" spans="1:29"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row>
    <row r="144" spans="1:29"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row>
    <row r="145" spans="1:29"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row>
    <row r="146" spans="1:29"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row>
    <row r="147" spans="1:29"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row>
    <row r="148" spans="1:29"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row>
    <row r="149" spans="1:2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row>
    <row r="150" spans="1:29"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row>
    <row r="151" spans="1:29"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row>
    <row r="152" spans="1:29"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row>
    <row r="153" spans="1:29"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row>
    <row r="154" spans="1:29"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row>
    <row r="155" spans="1:29"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row>
    <row r="156" spans="1:29"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row>
    <row r="157" spans="1:29"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row>
    <row r="158" spans="1:29"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row>
    <row r="159" spans="1:2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row>
    <row r="160" spans="1:29"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row>
    <row r="161" spans="1:29"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row>
    <row r="162" spans="1:29"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row>
    <row r="163" spans="1:29"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row>
    <row r="164" spans="1:29"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row>
    <row r="165" spans="1:29"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row>
    <row r="166" spans="1:29"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row>
    <row r="167" spans="1:29"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row>
    <row r="168" spans="1:29"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row>
    <row r="169" spans="1:2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row>
    <row r="170" spans="1:29"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row>
    <row r="171" spans="1:29"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row>
    <row r="172" spans="1:29"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row>
    <row r="173" spans="1:29"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row>
    <row r="174" spans="1:29"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row>
    <row r="175" spans="1:29"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row>
    <row r="176" spans="1:29"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row>
    <row r="177" spans="1:29"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row>
    <row r="178" spans="1:29"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row>
    <row r="179" spans="1:2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row>
    <row r="180" spans="1:29"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row>
    <row r="181" spans="1:29"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row>
    <row r="182" spans="1:29"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row>
    <row r="183" spans="1:29"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row>
    <row r="184" spans="1:29"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row>
    <row r="185" spans="1:29"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row>
    <row r="186" spans="1:29"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row>
    <row r="187" spans="1:29"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row>
    <row r="188" spans="1:29"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row>
    <row r="189" spans="1:2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row>
    <row r="190" spans="1:29"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row>
    <row r="191" spans="1:29"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row>
    <row r="192" spans="1:29"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row>
    <row r="193" spans="1:29"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row>
    <row r="194" spans="1:29"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row>
    <row r="195" spans="1:29"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row>
    <row r="196" spans="1:29"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row>
    <row r="197" spans="1:29"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row>
    <row r="198" spans="1:29"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row>
    <row r="199" spans="1:2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row>
    <row r="200" spans="1:29"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row>
    <row r="201" spans="1:29"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row>
    <row r="202" spans="1:29"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row>
    <row r="203" spans="1:29"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row>
    <row r="204" spans="1:29"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row>
    <row r="205" spans="1:29"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row>
    <row r="206" spans="1:29"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row>
    <row r="207" spans="1:29"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row>
    <row r="208" spans="1:29"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row>
    <row r="209" spans="1:2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row>
    <row r="210" spans="1:29"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row>
    <row r="211" spans="1:29"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row>
    <row r="212" spans="1:29"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row>
    <row r="213" spans="1:29"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row>
    <row r="214" spans="1:29"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row>
    <row r="215" spans="1:29"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row>
    <row r="216" spans="1:29"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row>
    <row r="217" spans="1:29"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row>
    <row r="218" spans="1:29"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row>
    <row r="219" spans="1:2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row>
    <row r="220" spans="1:29"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row>
    <row r="221" spans="1:29"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row>
    <row r="222" spans="1:29"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row>
    <row r="223" spans="1:29"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row>
    <row r="224" spans="1:29"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row>
    <row r="225" spans="1:29"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row>
    <row r="226" spans="1:29"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row>
    <row r="227" spans="1:29"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row>
    <row r="228" spans="1:29"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row>
    <row r="229" spans="1: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row>
    <row r="230" spans="1:29"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row>
    <row r="231" spans="1:29"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row>
    <row r="232" spans="1:29"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row>
    <row r="233" spans="1:29"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row>
    <row r="234" spans="1:29"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row>
    <row r="235" spans="1:29"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row>
    <row r="236" spans="1:29"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row>
    <row r="237" spans="1:29"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row>
    <row r="238" spans="1:29"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row>
    <row r="239" spans="1:2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row>
    <row r="240" spans="1:29"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row>
    <row r="241" spans="1:29"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row>
    <row r="242" spans="1:29"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row>
    <row r="243" spans="1:29"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row>
    <row r="244" spans="1:29"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row>
    <row r="245" spans="1:29"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row>
    <row r="246" spans="1:29"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row>
    <row r="247" spans="1:29"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row>
    <row r="248" spans="1:29"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row>
    <row r="249" spans="1:2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row>
    <row r="250" spans="1:29"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row>
    <row r="251" spans="1:29"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row>
    <row r="252" spans="1:29"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row>
    <row r="253" spans="1:29"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row>
    <row r="254" spans="1:29"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row>
    <row r="255" spans="1:29"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row>
    <row r="256" spans="1:29"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row>
    <row r="257" spans="1:29"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row>
    <row r="258" spans="1:29"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row>
    <row r="259" spans="1:2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row>
    <row r="260" spans="1:29"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row>
    <row r="261" spans="1:29"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row>
    <row r="262" spans="1:29"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row>
    <row r="263" spans="1:29"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row>
    <row r="264" spans="1:29"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row>
    <row r="265" spans="1:29"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row>
    <row r="266" spans="1:29"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row>
    <row r="267" spans="1:29"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row>
    <row r="268" spans="1:29"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row>
    <row r="269" spans="1:2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row>
    <row r="270" spans="1:29"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row>
    <row r="271" spans="1:29"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row>
    <row r="272" spans="1:29"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row>
    <row r="273" spans="1:29"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row>
    <row r="274" spans="1:29"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row>
    <row r="275" spans="1:29"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row>
    <row r="276" spans="1:29"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row>
    <row r="277" spans="1:29"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row>
    <row r="278" spans="1:29"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row>
    <row r="279" spans="1:2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row>
    <row r="280" spans="1:29"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row>
    <row r="281" spans="1:29"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row>
    <row r="282" spans="1:29"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row>
    <row r="283" spans="1:29"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row>
    <row r="284" spans="1:29"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row>
    <row r="285" spans="1:29"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row>
    <row r="286" spans="1:29"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row>
    <row r="287" spans="1:29"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row>
    <row r="288" spans="1:29"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row>
    <row r="289" spans="1:2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row>
    <row r="290" spans="1:29"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row>
    <row r="291" spans="1:29"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row>
    <row r="292" spans="1:29"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row>
    <row r="293" spans="1:29"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row>
    <row r="294" spans="1:29"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row>
    <row r="295" spans="1:29"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row>
    <row r="296" spans="1:29"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row>
    <row r="297" spans="1:29"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row>
    <row r="298" spans="1:29"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row>
    <row r="299" spans="1:2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row>
    <row r="300" spans="1:29"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row>
    <row r="301" spans="1:29"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row>
    <row r="302" spans="1:29"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row>
    <row r="303" spans="1:29"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row>
    <row r="304" spans="1:29"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row>
    <row r="305" spans="1:29"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row>
    <row r="306" spans="1:29"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row>
    <row r="307" spans="1:29"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row>
    <row r="308" spans="1:29"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row>
    <row r="309" spans="1:2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row>
    <row r="310" spans="1:29"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row>
    <row r="311" spans="1:29"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row>
    <row r="312" spans="1:29"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row>
    <row r="313" spans="1:29"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row>
    <row r="314" spans="1:29"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row>
    <row r="315" spans="1:29"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row>
    <row r="316" spans="1:29"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row>
    <row r="317" spans="1:29"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row>
    <row r="318" spans="1:29"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row>
    <row r="319" spans="1:2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row>
    <row r="320" spans="1:29"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row>
    <row r="321" spans="1:29"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row>
    <row r="322" spans="1:29"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row>
    <row r="323" spans="1:29"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row>
    <row r="324" spans="1:29"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row>
    <row r="326" spans="1:29"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row>
    <row r="327" spans="1:29"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row>
    <row r="328" spans="1:29"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row>
    <row r="329" spans="1: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row>
    <row r="330" spans="1:29"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row>
    <row r="331" spans="1:29"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row>
    <row r="332" spans="1:29"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row>
    <row r="333" spans="1:29"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row>
    <row r="334" spans="1:29"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row>
    <row r="335" spans="1:29"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row>
    <row r="336" spans="1:29"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row>
    <row r="337" spans="1:29"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row>
    <row r="338" spans="1:29"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row>
    <row r="339" spans="1:2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row>
    <row r="340" spans="1:29"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row>
    <row r="341" spans="1:29"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row>
    <row r="342" spans="1:29"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row>
    <row r="343" spans="1:29"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row>
    <row r="344" spans="1:29"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row>
    <row r="345" spans="1:29"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row>
    <row r="346" spans="1:29"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row>
    <row r="347" spans="1:29"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row>
    <row r="348" spans="1:29"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row>
    <row r="349" spans="1:2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row>
    <row r="350" spans="1:29"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row>
    <row r="351" spans="1:29"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row>
    <row r="352" spans="1:29"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row>
    <row r="353" spans="1:29"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row>
    <row r="354" spans="1:29"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row>
    <row r="355" spans="1:29"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row>
    <row r="356" spans="1:29"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row>
    <row r="357" spans="1:29"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row>
    <row r="358" spans="1:29"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row>
    <row r="359" spans="1:2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row>
    <row r="360" spans="1:29"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row>
    <row r="361" spans="1:29"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row>
    <row r="362" spans="1:29"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row>
    <row r="363" spans="1:29"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row>
    <row r="364" spans="1:29"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row>
    <row r="365" spans="1:29"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row>
    <row r="366" spans="1:29"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row>
    <row r="367" spans="1:29"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row>
    <row r="368" spans="1:29"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row>
    <row r="369" spans="1:2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row>
    <row r="370" spans="1:29"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row>
    <row r="371" spans="1:29"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row>
    <row r="372" spans="1:29"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row>
    <row r="373" spans="1:29"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row>
    <row r="374" spans="1:29"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row>
    <row r="375" spans="1:29"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row>
    <row r="376" spans="1:29"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row>
    <row r="377" spans="1:29"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row>
    <row r="378" spans="1:29"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row>
    <row r="379" spans="1:2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row>
    <row r="380" spans="1:29"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row>
    <row r="381" spans="1:29"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row>
    <row r="382" spans="1:29"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row>
    <row r="383" spans="1:29"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row>
    <row r="384" spans="1:29"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row>
    <row r="385" spans="1:29"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row>
    <row r="386" spans="1:29"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row>
    <row r="387" spans="1:29"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row>
    <row r="388" spans="1:29"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row>
    <row r="389" spans="1:2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row>
    <row r="390" spans="1:29"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row>
    <row r="391" spans="1:29"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row>
    <row r="392" spans="1:29"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row>
    <row r="393" spans="1:29"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row>
    <row r="394" spans="1:29"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row>
    <row r="395" spans="1:29"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row>
    <row r="396" spans="1:29"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row>
    <row r="397" spans="1:29"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row>
    <row r="398" spans="1:29"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row>
    <row r="399" spans="1:2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row>
    <row r="400" spans="1:29"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row>
    <row r="401" spans="1:29"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row>
    <row r="402" spans="1:29"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row>
    <row r="403" spans="1:29"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row>
    <row r="404" spans="1:29"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row>
    <row r="405" spans="1:29"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row>
    <row r="406" spans="1:29"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row>
    <row r="407" spans="1:29"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row>
    <row r="408" spans="1:29"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row>
    <row r="409" spans="1:2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row>
    <row r="410" spans="1:29"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row>
    <row r="411" spans="1:29"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row>
    <row r="412" spans="1:29"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row>
    <row r="413" spans="1:29"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row>
    <row r="414" spans="1:29"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row>
    <row r="415" spans="1:29"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row>
    <row r="416" spans="1:29"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row>
    <row r="417" spans="1:29"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row>
    <row r="418" spans="1:29"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row>
    <row r="419" spans="1:2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row>
    <row r="420" spans="1:29"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row>
    <row r="421" spans="1:29"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row>
    <row r="422" spans="1:29"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row>
    <row r="423" spans="1:29"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row>
    <row r="424" spans="1:29"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row>
    <row r="425" spans="1:29"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row>
    <row r="426" spans="1:29"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row>
    <row r="427" spans="1:29"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row>
    <row r="428" spans="1:29"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row>
    <row r="429" spans="1: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row>
    <row r="430" spans="1:29"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row>
    <row r="431" spans="1:29"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row>
    <row r="432" spans="1:29"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row>
    <row r="433" spans="1:29"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row>
    <row r="434" spans="1:29"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row>
    <row r="435" spans="1:29"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row>
    <row r="436" spans="1:29"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row>
    <row r="437" spans="1:29"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row>
    <row r="438" spans="1:29"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row>
    <row r="439" spans="1:2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row>
    <row r="440" spans="1:29"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row>
    <row r="441" spans="1:29"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row>
    <row r="442" spans="1:29"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row>
    <row r="443" spans="1:29"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row>
    <row r="444" spans="1:29"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row>
    <row r="445" spans="1:29"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row>
    <row r="446" spans="1:29"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row>
    <row r="447" spans="1:29"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row>
    <row r="448" spans="1:29"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row>
    <row r="449" spans="1:2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row>
    <row r="450" spans="1:29"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row>
    <row r="451" spans="1:29"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row>
    <row r="452" spans="1:29"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row>
    <row r="453" spans="1:29"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row>
    <row r="454" spans="1:29"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row>
    <row r="455" spans="1:29"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row>
    <row r="456" spans="1:29"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row>
    <row r="457" spans="1:29"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row>
    <row r="458" spans="1:29"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row>
    <row r="459" spans="1:2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row>
    <row r="460" spans="1:29"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row>
    <row r="461" spans="1:29"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row>
    <row r="462" spans="1:29"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row>
    <row r="463" spans="1:29"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row>
    <row r="464" spans="1:29"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row>
    <row r="465" spans="1:29"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row>
    <row r="466" spans="1:29"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row>
    <row r="467" spans="1:29"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row>
    <row r="468" spans="1:29"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row>
    <row r="469" spans="1:2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row>
    <row r="470" spans="1:29"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row>
    <row r="471" spans="1:29"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row>
    <row r="472" spans="1:29"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row>
    <row r="473" spans="1:29"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row>
    <row r="474" spans="1:29"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row>
    <row r="475" spans="1:29"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row>
    <row r="476" spans="1:29"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row>
    <row r="477" spans="1:29"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row>
    <row r="478" spans="1:29"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row>
    <row r="479" spans="1:2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row>
    <row r="480" spans="1:29"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row>
    <row r="481" spans="1:29"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row>
    <row r="482" spans="1:29"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row>
    <row r="483" spans="1:29"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row>
    <row r="484" spans="1:29"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row>
    <row r="485" spans="1:29"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row>
    <row r="486" spans="1:29"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row>
    <row r="487" spans="1:29"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row>
    <row r="488" spans="1:29"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row>
    <row r="489" spans="1:2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row>
    <row r="490" spans="1:29"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row>
    <row r="491" spans="1:29"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row>
    <row r="492" spans="1:29"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row>
    <row r="493" spans="1:29"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row>
    <row r="494" spans="1:29"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row>
    <row r="495" spans="1:29"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row>
    <row r="496" spans="1:29"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row>
    <row r="497" spans="1:29"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row>
    <row r="498" spans="1:29"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row>
    <row r="499" spans="1:2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row>
    <row r="500" spans="1:29"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row>
    <row r="501" spans="1:29"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row>
    <row r="502" spans="1:29"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row>
    <row r="503" spans="1:29"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row>
    <row r="504" spans="1:29"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row>
    <row r="505" spans="1:29"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row>
    <row r="506" spans="1:29"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row>
    <row r="507" spans="1:29"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row>
    <row r="508" spans="1:29"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row>
    <row r="509" spans="1:2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row>
    <row r="510" spans="1:29"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row>
    <row r="511" spans="1:29"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row>
    <row r="512" spans="1:29"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row>
    <row r="513" spans="1:29"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row>
    <row r="514" spans="1:29"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row>
    <row r="515" spans="1:29"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row>
    <row r="516" spans="1:29"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row>
    <row r="517" spans="1:29"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row>
    <row r="518" spans="1:29"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row>
    <row r="519" spans="1:2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row>
    <row r="520" spans="1:29"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row>
    <row r="521" spans="1:29"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row>
    <row r="522" spans="1:29"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row>
    <row r="523" spans="1:29"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row>
    <row r="524" spans="1:29"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row>
    <row r="525" spans="1:29"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row>
    <row r="526" spans="1:29"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row>
    <row r="527" spans="1:29"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row>
    <row r="528" spans="1:29"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row>
    <row r="529" spans="1: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row>
    <row r="530" spans="1:29"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row>
    <row r="531" spans="1:29"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row>
    <row r="532" spans="1:29"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row>
    <row r="533" spans="1:29"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row>
    <row r="534" spans="1:29"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row>
    <row r="535" spans="1:29"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row>
    <row r="536" spans="1:29"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row>
    <row r="537" spans="1:29"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row>
    <row r="538" spans="1:29"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row>
    <row r="539" spans="1:2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row>
    <row r="540" spans="1:29"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row>
    <row r="541" spans="1:29"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row>
    <row r="542" spans="1:29"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row>
    <row r="543" spans="1:29"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row>
    <row r="544" spans="1:29"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row>
    <row r="545" spans="1:29"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row>
    <row r="546" spans="1:29"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row>
    <row r="547" spans="1:29"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row>
    <row r="548" spans="1:29"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row>
    <row r="549" spans="1:2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row>
    <row r="550" spans="1:29"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row>
    <row r="551" spans="1:29"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row>
    <row r="552" spans="1:29"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row>
    <row r="553" spans="1:29"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row>
    <row r="554" spans="1:29"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row>
    <row r="555" spans="1:29"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row>
    <row r="556" spans="1:29"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row>
    <row r="557" spans="1:29"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row>
    <row r="558" spans="1:29"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row>
    <row r="559" spans="1:2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row>
    <row r="560" spans="1:29"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row>
    <row r="561" spans="1:29"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row>
    <row r="562" spans="1:29"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row>
    <row r="563" spans="1:29"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row>
    <row r="564" spans="1:29"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row>
    <row r="565" spans="1:29"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row>
    <row r="566" spans="1:29"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row>
    <row r="567" spans="1:29"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row>
    <row r="568" spans="1:29"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row>
    <row r="569" spans="1:2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row>
    <row r="570" spans="1:29"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row>
    <row r="571" spans="1:29"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row>
    <row r="572" spans="1:29"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row>
    <row r="573" spans="1:29"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row>
    <row r="574" spans="1:29"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row>
    <row r="575" spans="1:29"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row>
    <row r="576" spans="1:29"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row>
    <row r="577" spans="1:29"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row>
    <row r="578" spans="1:29"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row>
    <row r="579" spans="1:2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row>
    <row r="580" spans="1:29"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row>
    <row r="581" spans="1:29"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row>
    <row r="582" spans="1:29"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row>
    <row r="583" spans="1:29"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row>
    <row r="584" spans="1:29"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row>
    <row r="585" spans="1:29"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row>
    <row r="586" spans="1:29"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row>
    <row r="587" spans="1:29"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row>
    <row r="588" spans="1:29"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row>
    <row r="589" spans="1:2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row>
    <row r="590" spans="1:29"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row>
    <row r="591" spans="1:29"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row>
    <row r="592" spans="1:29"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row>
    <row r="593" spans="1:29"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row>
    <row r="594" spans="1:29"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row>
    <row r="595" spans="1:29"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row>
    <row r="596" spans="1:29"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row>
    <row r="597" spans="1:29"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row>
    <row r="598" spans="1:29"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row>
    <row r="599" spans="1:2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row>
    <row r="600" spans="1:29"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row>
    <row r="601" spans="1:29"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row>
    <row r="602" spans="1:29"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row>
    <row r="603" spans="1:29"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row>
    <row r="604" spans="1:29"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row>
    <row r="605" spans="1:29"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row>
    <row r="606" spans="1:29"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row>
    <row r="607" spans="1:29"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row>
    <row r="608" spans="1:29"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row>
    <row r="609" spans="1:2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row>
    <row r="610" spans="1:29"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row>
    <row r="611" spans="1:29"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row>
    <row r="612" spans="1:29"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row>
    <row r="613" spans="1:29"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row>
    <row r="614" spans="1:29"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row>
    <row r="615" spans="1:29"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row>
    <row r="616" spans="1:29"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row>
    <row r="617" spans="1:29"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row>
    <row r="618" spans="1:29"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row>
    <row r="619" spans="1:2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row>
    <row r="620" spans="1:29"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row>
    <row r="621" spans="1:29"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row>
    <row r="622" spans="1:29"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row>
    <row r="623" spans="1:29"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row>
    <row r="624" spans="1:29"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row>
    <row r="625" spans="1:29"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row>
    <row r="626" spans="1:29"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row>
    <row r="627" spans="1:29"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row>
    <row r="628" spans="1:29"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row>
    <row r="629" spans="1: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row>
    <row r="630" spans="1:29"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row>
    <row r="631" spans="1:29"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row>
    <row r="632" spans="1:29"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row>
    <row r="633" spans="1:29"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row>
    <row r="634" spans="1:29"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row>
    <row r="635" spans="1:29"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row>
    <row r="636" spans="1:29"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row>
    <row r="637" spans="1:29"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row>
    <row r="638" spans="1:29"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row>
    <row r="639" spans="1:2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row>
    <row r="640" spans="1:29"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row>
    <row r="641" spans="1:29"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row>
    <row r="642" spans="1:29"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row>
    <row r="643" spans="1:29"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row>
    <row r="644" spans="1:29"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row>
    <row r="645" spans="1:29"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row>
    <row r="646" spans="1:29"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row>
    <row r="647" spans="1:29"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row>
    <row r="648" spans="1:29"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row>
    <row r="649" spans="1:2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row>
    <row r="650" spans="1:29"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row>
    <row r="651" spans="1:29"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row>
    <row r="652" spans="1:29"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row>
    <row r="653" spans="1:29"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row>
    <row r="654" spans="1:29"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row>
    <row r="655" spans="1:29"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row>
    <row r="656" spans="1:29"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row>
    <row r="657" spans="1:29"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row>
    <row r="658" spans="1:29"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row>
    <row r="659" spans="1:2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row>
    <row r="660" spans="1:29"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row>
    <row r="661" spans="1:29"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row>
    <row r="662" spans="1:29"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row>
    <row r="663" spans="1:29"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row>
    <row r="664" spans="1:29"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row>
    <row r="665" spans="1:29"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row>
    <row r="666" spans="1:29"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row>
    <row r="667" spans="1:29"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row>
    <row r="668" spans="1:29"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row>
    <row r="669" spans="1:2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row>
    <row r="670" spans="1:29"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row>
    <row r="671" spans="1:29"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row>
    <row r="672" spans="1:29"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row>
    <row r="673" spans="1:29"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row>
    <row r="674" spans="1:29"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row>
    <row r="675" spans="1:29"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row>
    <row r="676" spans="1:29"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row>
    <row r="677" spans="1:29"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row>
    <row r="678" spans="1:29"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row>
    <row r="679" spans="1:2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row>
    <row r="680" spans="1:29"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row>
    <row r="681" spans="1:29"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row>
    <row r="682" spans="1:29"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row>
    <row r="683" spans="1:29"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row>
    <row r="684" spans="1:29"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row>
    <row r="685" spans="1:29"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row>
    <row r="686" spans="1:29"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row>
    <row r="687" spans="1:29"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row>
    <row r="688" spans="1:29"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row>
    <row r="689" spans="1:2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row>
    <row r="690" spans="1:29"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row>
    <row r="691" spans="1:29"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row>
    <row r="692" spans="1:29"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row>
    <row r="693" spans="1:29"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row>
    <row r="694" spans="1:29"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row>
    <row r="695" spans="1:29"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row>
    <row r="696" spans="1:29"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row>
    <row r="697" spans="1:29"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row>
    <row r="698" spans="1:29"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row>
    <row r="699" spans="1:2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row>
    <row r="700" spans="1:29"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row>
    <row r="701" spans="1:29"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row>
    <row r="702" spans="1:29"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row>
    <row r="703" spans="1:29"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row>
    <row r="704" spans="1:29"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row>
    <row r="705" spans="1:29"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row>
    <row r="706" spans="1:29"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row>
    <row r="707" spans="1:29"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row>
    <row r="708" spans="1:29"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row>
    <row r="709" spans="1:2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row>
    <row r="710" spans="1:29"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row>
    <row r="711" spans="1:29"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row>
    <row r="712" spans="1:29"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row>
    <row r="713" spans="1:29"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row>
    <row r="714" spans="1:29"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row>
    <row r="715" spans="1:29"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row>
    <row r="716" spans="1:29"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row>
    <row r="717" spans="1:29"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row>
    <row r="718" spans="1:29"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row>
    <row r="719" spans="1:2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row>
    <row r="720" spans="1:29"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row>
    <row r="721" spans="1:29"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row>
    <row r="722" spans="1:29"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row>
    <row r="723" spans="1:29"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row>
    <row r="724" spans="1:29"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row>
    <row r="725" spans="1:29"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row>
    <row r="726" spans="1:29"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row>
    <row r="727" spans="1:29"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row>
    <row r="728" spans="1:29"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row>
    <row r="729" spans="1: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row>
    <row r="730" spans="1:29"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row>
    <row r="731" spans="1:29"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row>
    <row r="732" spans="1:29"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row>
    <row r="733" spans="1:29"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row>
    <row r="734" spans="1:29"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row>
    <row r="735" spans="1:29"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row>
    <row r="736" spans="1:29"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row>
    <row r="737" spans="1:29"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row>
    <row r="738" spans="1:29"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row>
    <row r="739" spans="1:2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row>
    <row r="740" spans="1:29"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row>
    <row r="741" spans="1:29"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row>
    <row r="742" spans="1:29"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row>
    <row r="743" spans="1:29"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row>
    <row r="744" spans="1:29"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row>
    <row r="745" spans="1:29"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row>
    <row r="746" spans="1:29"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row>
    <row r="747" spans="1:29"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row>
    <row r="748" spans="1:29"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row>
    <row r="749" spans="1:2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row>
    <row r="750" spans="1:29"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row>
    <row r="751" spans="1:29"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row>
    <row r="752" spans="1:29"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row>
    <row r="753" spans="1:29"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row>
    <row r="754" spans="1:29"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row>
    <row r="755" spans="1:29"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row>
    <row r="756" spans="1:29"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row>
    <row r="757" spans="1:29"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row>
    <row r="758" spans="1:29"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row>
    <row r="759" spans="1:2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row>
    <row r="760" spans="1:29"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row>
    <row r="761" spans="1:29"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row>
    <row r="762" spans="1:29"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row>
    <row r="763" spans="1:29"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row>
    <row r="764" spans="1:29"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row>
    <row r="765" spans="1:29"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row>
    <row r="766" spans="1:29"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row>
    <row r="767" spans="1:29"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row>
    <row r="768" spans="1:29"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row>
    <row r="769" spans="1:2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row>
    <row r="770" spans="1:29"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row>
    <row r="771" spans="1:29"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row>
    <row r="772" spans="1:29"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row>
    <row r="773" spans="1:29"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row>
    <row r="774" spans="1:29"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row>
    <row r="775" spans="1:29"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row>
    <row r="776" spans="1:29"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row>
    <row r="777" spans="1:29"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row>
    <row r="778" spans="1:29"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row>
    <row r="779" spans="1:2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row>
    <row r="780" spans="1:29"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row>
    <row r="781" spans="1:29"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row>
    <row r="782" spans="1:29"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row>
    <row r="783" spans="1:29"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row>
    <row r="784" spans="1:29"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row>
    <row r="785" spans="1:29"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row>
    <row r="786" spans="1:29"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row>
    <row r="787" spans="1:29"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row>
    <row r="788" spans="1:29"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row>
    <row r="789" spans="1:2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row>
    <row r="790" spans="1:29"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row>
    <row r="791" spans="1:29"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row>
    <row r="792" spans="1:29"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row>
    <row r="793" spans="1:29"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row>
    <row r="794" spans="1:29"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row>
    <row r="795" spans="1:29"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row>
    <row r="796" spans="1:29"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row>
    <row r="797" spans="1:29"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row>
    <row r="798" spans="1:29"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row>
    <row r="799" spans="1:2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row>
    <row r="800" spans="1:29"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row>
    <row r="801" spans="1:29"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row>
    <row r="802" spans="1:29"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row>
    <row r="803" spans="1:29"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row>
    <row r="804" spans="1:29"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row>
    <row r="805" spans="1:29"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row>
    <row r="806" spans="1:29"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row>
    <row r="807" spans="1:29"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row>
    <row r="808" spans="1:29"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row>
    <row r="809" spans="1:2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row>
    <row r="810" spans="1:29"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row>
    <row r="811" spans="1:29"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row>
    <row r="812" spans="1:29"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row>
    <row r="813" spans="1:29"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row>
    <row r="814" spans="1:29"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row>
    <row r="815" spans="1:29"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row>
    <row r="816" spans="1:29"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row>
    <row r="817" spans="1:29"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row>
    <row r="818" spans="1:29"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row>
    <row r="819" spans="1:2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row>
    <row r="820" spans="1:29"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row>
    <row r="821" spans="1:29"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row>
    <row r="822" spans="1:29"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row>
    <row r="823" spans="1:29"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row>
    <row r="824" spans="1:29"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row>
    <row r="825" spans="1:29"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row>
    <row r="826" spans="1:29"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row>
    <row r="827" spans="1:29"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row>
    <row r="828" spans="1:29"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row>
    <row r="829" spans="1: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row>
    <row r="830" spans="1:29"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row>
    <row r="831" spans="1:29"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row>
    <row r="832" spans="1:29"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row>
    <row r="833" spans="1:29"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row>
    <row r="834" spans="1:29"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row>
    <row r="835" spans="1:29"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row>
    <row r="836" spans="1:29"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row>
    <row r="837" spans="1:29"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row>
    <row r="838" spans="1:29"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row>
    <row r="839" spans="1:2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row>
    <row r="840" spans="1:29"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row>
    <row r="841" spans="1:29"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row>
    <row r="842" spans="1:29"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row>
    <row r="843" spans="1:29"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row>
    <row r="844" spans="1:29"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row>
    <row r="845" spans="1:29"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row>
    <row r="846" spans="1:29"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row>
    <row r="847" spans="1:29"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row>
    <row r="848" spans="1:29"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row>
    <row r="849" spans="1:2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row>
    <row r="850" spans="1:29"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row>
    <row r="851" spans="1:29"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row>
    <row r="852" spans="1:29"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row>
    <row r="853" spans="1:29"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row>
    <row r="854" spans="1:29"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row>
    <row r="855" spans="1:29"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row>
    <row r="856" spans="1:29"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row>
    <row r="857" spans="1:29"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row>
    <row r="858" spans="1:29"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row>
    <row r="859" spans="1:2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row>
    <row r="860" spans="1:29"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row>
    <row r="861" spans="1:29"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row>
    <row r="862" spans="1:29"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row>
    <row r="863" spans="1:29"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row>
    <row r="864" spans="1:29"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row>
    <row r="865" spans="1:29"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row>
    <row r="866" spans="1:29"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row>
    <row r="867" spans="1:29"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row>
    <row r="868" spans="1:29"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row>
    <row r="869" spans="1:2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row>
    <row r="870" spans="1:29"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row>
    <row r="871" spans="1:29"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row>
    <row r="872" spans="1:29"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row>
    <row r="873" spans="1:29"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row>
    <row r="874" spans="1:29"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row>
    <row r="875" spans="1:29"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row>
    <row r="876" spans="1:29"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row>
    <row r="877" spans="1:29"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row>
    <row r="878" spans="1:29"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row>
    <row r="879" spans="1:2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row>
    <row r="880" spans="1:29"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row>
    <row r="881" spans="1:29"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row>
    <row r="882" spans="1:29"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row>
    <row r="883" spans="1:29"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row>
    <row r="884" spans="1:29"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row>
    <row r="885" spans="1:29"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row>
    <row r="886" spans="1:29"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row>
    <row r="887" spans="1:29"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row>
    <row r="888" spans="1:29"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row>
    <row r="889" spans="1:2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row>
    <row r="890" spans="1:29"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row>
    <row r="891" spans="1:29"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row>
    <row r="892" spans="1:29"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row>
    <row r="893" spans="1:29"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row>
    <row r="894" spans="1:29"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row>
    <row r="895" spans="1:29"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row>
    <row r="896" spans="1:29"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row>
    <row r="897" spans="1:29"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row>
    <row r="898" spans="1:29"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row>
    <row r="899" spans="1:2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row>
    <row r="900" spans="1:29"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row>
    <row r="901" spans="1:29"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row>
    <row r="902" spans="1:29"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row>
    <row r="903" spans="1:29"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row>
    <row r="904" spans="1:29"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row>
    <row r="905" spans="1:29"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row>
    <row r="906" spans="1:29"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row>
    <row r="907" spans="1:29"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row>
    <row r="908" spans="1:29"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row>
    <row r="909" spans="1:2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row>
    <row r="910" spans="1:29"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row>
    <row r="911" spans="1:29"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row>
    <row r="912" spans="1:29"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row>
    <row r="913" spans="1:29"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row>
    <row r="914" spans="1:29"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row>
    <row r="915" spans="1:29"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row>
    <row r="916" spans="1:29"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row>
    <row r="917" spans="1:29"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row>
    <row r="918" spans="1:29"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row>
    <row r="919" spans="1:2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row>
    <row r="920" spans="1:29"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row>
    <row r="921" spans="1:29"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row>
    <row r="922" spans="1:29"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row>
    <row r="923" spans="1:29"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row>
    <row r="924" spans="1:29"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row>
    <row r="925" spans="1:29"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row>
    <row r="926" spans="1:29"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row>
    <row r="927" spans="1:29"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row>
    <row r="928" spans="1:29"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row>
    <row r="929" spans="1: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row>
    <row r="930" spans="1:29"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row>
    <row r="931" spans="1:29"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row>
    <row r="932" spans="1:29"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row>
    <row r="933" spans="1:29"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row>
    <row r="934" spans="1:29"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row>
    <row r="935" spans="1:29"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row>
    <row r="936" spans="1:29"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row>
    <row r="937" spans="1:29"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row>
    <row r="938" spans="1:29"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row>
    <row r="939" spans="1:2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row>
    <row r="940" spans="1:29"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row>
    <row r="941" spans="1:29"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row>
    <row r="942" spans="1:29"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row>
    <row r="943" spans="1:29"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row>
    <row r="944" spans="1:29"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row>
    <row r="945" spans="1:29"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row>
    <row r="946" spans="1:29"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row>
    <row r="947" spans="1:29"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row>
    <row r="948" spans="1:29"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row>
    <row r="949" spans="1:2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row>
    <row r="950" spans="1:29"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row>
    <row r="951" spans="1:29"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row>
    <row r="952" spans="1:29"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row>
    <row r="953" spans="1:29"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row>
    <row r="954" spans="1:29"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row>
    <row r="955" spans="1:29"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row>
    <row r="956" spans="1:29"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row>
    <row r="957" spans="1:29"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row>
    <row r="958" spans="1:29"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row>
    <row r="959" spans="1:2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row>
    <row r="960" spans="1:29"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row>
    <row r="961" spans="1:29"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row>
    <row r="962" spans="1:29"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row>
    <row r="963" spans="1:29"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row>
    <row r="964" spans="1:29"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row>
    <row r="965" spans="1:29"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row>
    <row r="966" spans="1:29"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row>
    <row r="967" spans="1:29"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row>
    <row r="968" spans="1:29"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row>
    <row r="969" spans="1:2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row>
    <row r="970" spans="1:29"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row>
    <row r="971" spans="1:29"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row>
    <row r="972" spans="1:29"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row>
    <row r="973" spans="1:29"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row>
    <row r="974" spans="1:29"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row>
    <row r="975" spans="1:29"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row>
    <row r="976" spans="1:29"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row>
    <row r="977" spans="1:29"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row>
    <row r="978" spans="1:29"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row>
    <row r="979" spans="1:2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row>
    <row r="980" spans="1:29"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row>
    <row r="981" spans="1:29"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row>
    <row r="982" spans="1:29"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row>
    <row r="983" spans="1:29"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row>
    <row r="984" spans="1:29"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row>
    <row r="985" spans="1:29"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row>
    <row r="986" spans="1:29"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row>
    <row r="987" spans="1:29"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row>
    <row r="988" spans="1:29"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row>
    <row r="989" spans="1:2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row>
    <row r="990" spans="1:29"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row>
    <row r="991" spans="1:29"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row>
    <row r="992" spans="1:29"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row>
    <row r="993" spans="1:29"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row>
    <row r="994" spans="1:29"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row>
    <row r="995" spans="1:29"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row>
    <row r="996" spans="1:29"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row>
    <row r="997" spans="1:29"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row>
    <row r="998" spans="1:29"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row>
    <row r="999" spans="1:2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row>
    <row r="1000" spans="1:29"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row>
    <row r="1001" spans="1:29"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row>
    <row r="1002" spans="1:29"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row>
    <row r="1003" spans="1:29" ht="15.7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row>
    <row r="1004" spans="1:29" ht="15.7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row>
    <row r="1005" spans="1:29" ht="15.7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row>
  </sheetData>
  <sortState ref="A2:B48">
    <sortCondition ref="B2:B48"/>
  </sortState>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PCA 2026 v. final</vt:lpstr>
      <vt:lpstr>Prioridade</vt:lpstr>
      <vt:lpstr>Listas_Suspensas</vt:lpstr>
      <vt:lpstr>'PCA 2026 v. final'!Area_de_impressao</vt:lpstr>
      <vt:lpstr>'PCA 2026 v. final'!Titulos_de_impressao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Ribeiro</dc:creator>
  <cp:lastModifiedBy>Renata</cp:lastModifiedBy>
  <cp:lastPrinted>2026-05-21T18:31:24Z</cp:lastPrinted>
  <dcterms:created xsi:type="dcterms:W3CDTF">2021-07-07T13:14:07Z</dcterms:created>
  <dcterms:modified xsi:type="dcterms:W3CDTF">2026-07-24T15:16:42Z</dcterms:modified>
</cp:coreProperties>
</file>