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Drives compartilhados\DADM\4. PCA\PCA 2026\Publicacoes Transparencia\"/>
    </mc:Choice>
  </mc:AlternateContent>
  <xr:revisionPtr revIDLastSave="0" documentId="13_ncr:1_{C70C2308-1F9C-4E31-AF04-6CAE8903FC20}" xr6:coauthVersionLast="47" xr6:coauthVersionMax="47" xr10:uidLastSave="{00000000-0000-0000-0000-000000000000}"/>
  <bookViews>
    <workbookView xWindow="28680" yWindow="-120" windowWidth="29040" windowHeight="15720" xr2:uid="{00000000-000D-0000-FFFF-FFFF0000000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s>
  <definedNames>
    <definedName name="_xlnm._FilterDatabase" localSheetId="0" hidden="1">'PCA 2026 v. final'!$A$8:$P$317</definedName>
    <definedName name="_xlnm._FilterDatabase" localSheetId="1" hidden="1">'PCA26 DLs e ILs 22out 2a'!$A$8:$AH$381</definedName>
    <definedName name="_xlnm.Print_Area" localSheetId="0">'PCA 2026 v. final'!$A$1:$P$323</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alcChain>
</file>

<file path=xl/sharedStrings.xml><?xml version="1.0" encoding="utf-8"?>
<sst xmlns="http://schemas.openxmlformats.org/spreadsheetml/2006/main" count="4685" uniqueCount="1659">
  <si>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</si>
  <si>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</si>
  <si>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</si>
  <si>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</si>
  <si>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</si>
  <si>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</si>
  <si>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</si>
  <si>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</si>
  <si>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</si>
  <si>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</si>
  <si>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</si>
  <si>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</si>
  <si>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</si>
  <si>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</si>
  <si>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</si>
  <si>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</si>
  <si>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</si>
  <si>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</si>
  <si>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</si>
  <si>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</si>
  <si>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</si>
  <si>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</si>
  <si>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</si>
  <si>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</si>
  <si>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</si>
  <si>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</si>
  <si>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</si>
  <si>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</si>
  <si>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</si>
  <si>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</si>
  <si>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</si>
  <si>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</si>
  <si>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</si>
  <si>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</si>
  <si>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</si>
  <si>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</si>
  <si>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</si>
  <si>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</si>
  <si>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</si>
  <si>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</si>
  <si>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</si>
  <si>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</si>
  <si>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</si>
  <si>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</si>
  <si>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</si>
  <si>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</si>
  <si>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</si>
  <si>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</si>
  <si>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</si>
  <si>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</si>
  <si>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</si>
  <si>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</si>
  <si>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</si>
  <si>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</si>
  <si>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</si>
  <si>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</si>
  <si>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</si>
  <si>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</si>
  <si>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</si>
  <si>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</si>
  <si>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</si>
  <si>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</si>
  <si>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</si>
  <si>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</si>
  <si>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</si>
  <si>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</si>
  <si>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</si>
  <si>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</si>
  <si>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</si>
  <si>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</si>
  <si>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</si>
  <si>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</si>
  <si>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</si>
  <si>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</si>
  <si>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</si>
  <si>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</si>
  <si>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</si>
  <si>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</si>
  <si>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</si>
  <si>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</si>
  <si>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</si>
  <si>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</si>
  <si>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</si>
  <si>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</si>
  <si>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</si>
  <si>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</si>
  <si>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</si>
  <si>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</si>
  <si>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</si>
  <si>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</si>
  <si>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</si>
  <si>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</si>
  <si>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</si>
  <si>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</si>
  <si>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</si>
  <si>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</si>
  <si>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</si>
  <si>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</si>
  <si>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</si>
  <si>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</si>
  <si>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</si>
  <si>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</si>
  <si>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</si>
  <si>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</si>
  <si>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</si>
  <si>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</si>
  <si>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</si>
  <si>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</si>
  <si>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</si>
  <si>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</si>
  <si>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</si>
  <si>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</si>
  <si>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</si>
  <si>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</si>
  <si>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</si>
  <si>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</si>
  <si>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</si>
  <si>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</si>
  <si>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</si>
  <si>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</si>
  <si>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</si>
  <si>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</si>
  <si>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</si>
  <si>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</si>
  <si>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</si>
  <si>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</si>
  <si>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</si>
  <si>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</si>
  <si>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</si>
  <si>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</si>
  <si>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</si>
  <si>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</si>
  <si>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</si>
  <si>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</si>
  <si>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</si>
  <si>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</si>
  <si>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</si>
  <si>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</si>
  <si>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</si>
  <si>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</si>
  <si>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</si>
  <si>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</si>
  <si>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</si>
  <si>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</si>
  <si>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</si>
  <si>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</si>
  <si>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</si>
  <si>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</si>
  <si>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</si>
  <si>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</si>
  <si>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</si>
  <si>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</si>
  <si>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</si>
  <si>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</si>
  <si>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</si>
  <si>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</si>
  <si>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</si>
  <si>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</si>
  <si>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</si>
  <si>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</si>
  <si>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</si>
  <si>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</si>
  <si>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</si>
  <si>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</si>
  <si>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</si>
  <si>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</si>
  <si>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</si>
  <si>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</si>
  <si>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</si>
  <si>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</si>
  <si>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</si>
  <si>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</si>
  <si>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</si>
  <si>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</si>
  <si>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</si>
  <si>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</si>
  <si>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</si>
  <si>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</si>
  <si>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</si>
  <si>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</si>
  <si>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</si>
  <si>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</si>
  <si>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</si>
  <si>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</si>
  <si>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</si>
  <si>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</si>
  <si>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</si>
  <si>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</si>
  <si>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</si>
  <si>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</si>
  <si>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</si>
  <si>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</si>
  <si>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</si>
  <si>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</si>
  <si>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</si>
  <si>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</si>
  <si>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</si>
  <si>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</si>
  <si>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</si>
  <si>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</si>
  <si>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</si>
  <si>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</si>
  <si>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</si>
  <si>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</si>
  <si>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</si>
  <si>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</si>
  <si>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</si>
  <si>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</si>
  <si>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</si>
  <si>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</si>
  <si>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</si>
  <si>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</si>
  <si>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</si>
  <si>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</si>
  <si>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</si>
  <si>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</si>
  <si>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</si>
  <si>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</si>
  <si>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</si>
  <si>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</si>
  <si>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</si>
  <si>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</si>
  <si>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</si>
  <si>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</si>
  <si>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</si>
  <si>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</si>
  <si>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</si>
  <si>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</si>
  <si>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</si>
  <si>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</si>
  <si>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</si>
  <si>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</si>
  <si>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</si>
  <si>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</si>
  <si>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</si>
  <si>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</si>
  <si>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</si>
  <si>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</si>
  <si>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</si>
  <si>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</si>
  <si>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</si>
  <si>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</si>
  <si>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</si>
  <si>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</si>
  <si>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</si>
  <si>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</si>
  <si>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</si>
  <si>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</si>
  <si>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</si>
  <si>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</si>
  <si>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</si>
  <si>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</si>
  <si>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</si>
  <si>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</si>
  <si>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</si>
  <si>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</si>
  <si>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</si>
  <si>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</si>
  <si>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</si>
  <si>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</si>
  <si>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</si>
  <si>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</si>
  <si>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</si>
  <si>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</si>
  <si>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</si>
  <si>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</si>
  <si>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</si>
  <si>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</si>
  <si>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</si>
  <si>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</si>
  <si>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</si>
  <si>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</si>
  <si>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</si>
  <si>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</si>
  <si>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</si>
  <si>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</si>
  <si>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</si>
  <si>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</si>
  <si>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</si>
  <si>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</si>
  <si>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</si>
  <si>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</si>
  <si>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</si>
  <si>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</si>
  <si>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</si>
  <si>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</si>
  <si>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</si>
  <si>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</si>
  <si>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</si>
  <si>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</si>
  <si>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</si>
  <si>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</si>
  <si>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</si>
  <si>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</si>
  <si>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</si>
  <si>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</si>
  <si>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</si>
  <si>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</si>
  <si>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</si>
  <si>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</si>
  <si>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</si>
  <si>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</si>
  <si>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</si>
  <si>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</si>
  <si>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</si>
  <si>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</si>
  <si>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</si>
  <si>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</si>
  <si>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</si>
  <si>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</si>
  <si>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</si>
  <si>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</si>
  <si>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</si>
  <si>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</si>
  <si>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</si>
  <si>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</si>
  <si>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</si>
  <si>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</si>
  <si>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</si>
  <si>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</si>
  <si>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</si>
  <si>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</si>
  <si>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</si>
  <si>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</si>
  <si>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</si>
  <si>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</si>
  <si>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</si>
  <si>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</si>
  <si>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</si>
  <si>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</si>
  <si>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</si>
  <si>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</si>
  <si>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</si>
  <si>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</si>
  <si>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</si>
  <si>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</si>
  <si>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</si>
  <si>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</si>
  <si>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</si>
  <si>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</si>
  <si>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</si>
  <si>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</si>
  <si>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</si>
  <si>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</si>
  <si>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</si>
  <si>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</si>
  <si>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</si>
  <si>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</si>
  <si>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</si>
  <si>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</si>
  <si>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</si>
  <si>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</si>
  <si>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</si>
  <si>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</si>
  <si>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</si>
  <si>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</si>
  <si>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</si>
  <si>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</si>
  <si>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</si>
  <si>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</si>
  <si>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</si>
  <si>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</si>
  <si>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</si>
  <si>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</si>
  <si>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</si>
  <si>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</si>
  <si>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</si>
  <si>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</si>
  <si>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</si>
  <si>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</si>
  <si>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</si>
  <si>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</si>
  <si>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</si>
  <si>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</si>
  <si>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</si>
  <si>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</si>
  <si>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</si>
  <si>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</si>
  <si>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</si>
  <si>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</si>
  <si>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</si>
  <si>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</si>
  <si>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</si>
  <si>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</si>
  <si>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</si>
  <si>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</si>
  <si>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</si>
  <si>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</si>
  <si>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</si>
  <si>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</si>
  <si>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</si>
  <si>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</si>
  <si>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</si>
  <si>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</si>
  <si>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</si>
  <si>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</si>
  <si>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</si>
  <si>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</si>
  <si>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</si>
  <si>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</si>
  <si>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</si>
  <si>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</si>
  <si>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</si>
  <si>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</si>
  <si>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</si>
  <si>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</si>
  <si>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</si>
  <si>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</si>
  <si>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</si>
  <si>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</si>
  <si>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</si>
  <si>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</si>
  <si>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</si>
  <si>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</si>
  <si>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</si>
  <si>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</si>
  <si>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</si>
  <si>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</si>
  <si>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</si>
  <si>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</si>
  <si>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</si>
  <si>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</si>
  <si>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</si>
  <si>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</si>
  <si>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</si>
  <si>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</si>
  <si>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</si>
  <si>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</si>
  <si>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</si>
  <si>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</si>
  <si>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</si>
  <si>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</si>
  <si>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</si>
  <si>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</si>
  <si>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</si>
  <si>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</si>
  <si>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</si>
  <si>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</si>
  <si>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</si>
  <si>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</si>
  <si>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</si>
  <si>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</si>
  <si>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</si>
  <si>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</si>
  <si>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</si>
  <si>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</si>
  <si>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</si>
  <si>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</si>
  <si>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</si>
  <si>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</si>
  <si>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</si>
  <si>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</si>
  <si>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</si>
  <si>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</si>
  <si>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</si>
  <si>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</si>
  <si>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</si>
  <si>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</si>
  <si>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</si>
  <si>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</si>
  <si>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</si>
  <si>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</si>
  <si>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</si>
  <si>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</si>
  <si>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</si>
  <si>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</si>
  <si>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</si>
  <si>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</si>
  <si>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</si>
  <si>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</si>
  <si>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</si>
  <si>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</si>
  <si>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</si>
  <si>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</si>
  <si>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</si>
  <si>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</si>
  <si>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</si>
  <si>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</si>
  <si>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</si>
  <si>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</si>
  <si>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</si>
  <si>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</si>
  <si>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</si>
  <si>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</si>
  <si>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</si>
  <si>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</si>
  <si>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</si>
  <si>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</si>
  <si>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</si>
  <si>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</si>
  <si>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</si>
  <si>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</si>
  <si>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</si>
  <si>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</si>
  <si>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</si>
  <si>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</si>
  <si>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</si>
  <si>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</si>
  <si>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</si>
  <si>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</si>
  <si>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</si>
  <si>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</si>
  <si>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</si>
  <si>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</si>
  <si>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</si>
  <si>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</si>
  <si>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</si>
  <si>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</si>
  <si>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</si>
  <si>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</si>
  <si>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</si>
  <si>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</si>
  <si>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</si>
  <si>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</si>
  <si>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</si>
  <si>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</si>
  <si>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</si>
  <si>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</si>
  <si>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</si>
  <si>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</si>
  <si>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</si>
  <si>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</si>
  <si>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</si>
  <si>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</si>
  <si>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</si>
  <si>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</si>
  <si>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</si>
  <si>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</si>
  <si>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</si>
  <si>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</si>
  <si>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</si>
  <si>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</si>
  <si>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</si>
  <si>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</si>
  <si>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</si>
  <si>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</si>
  <si>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</si>
  <si>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</si>
  <si>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</si>
  <si>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</si>
  <si>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</si>
  <si>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</si>
  <si>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</si>
  <si>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</si>
  <si>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</si>
  <si>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</si>
  <si>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</si>
  <si>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</si>
  <si>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</si>
  <si>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</si>
  <si>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</si>
  <si>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</si>
  <si>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</si>
  <si>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</si>
  <si>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</si>
  <si>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</si>
  <si>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</si>
  <si>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</si>
  <si>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</si>
  <si>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</si>
  <si>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</si>
  <si>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</si>
  <si>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</si>
  <si>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</si>
  <si>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</si>
  <si>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</si>
  <si>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</si>
  <si>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</si>
  <si>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</si>
  <si>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</si>
  <si>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</si>
  <si>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</si>
  <si>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</si>
  <si>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</si>
  <si>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</si>
  <si>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</si>
  <si>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</si>
  <si>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</si>
  <si>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</si>
  <si>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</si>
  <si>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</si>
  <si>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</si>
  <si>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</si>
  <si>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</si>
  <si>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</si>
  <si>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</si>
  <si>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</si>
  <si>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</si>
  <si>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</si>
  <si>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</si>
  <si>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</si>
  <si>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</si>
  <si>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</si>
  <si>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</si>
  <si>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</si>
  <si>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</si>
  <si>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</si>
  <si>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</si>
  <si>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</si>
  <si>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</si>
  <si>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</si>
  <si>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</si>
  <si>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</si>
  <si>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</si>
  <si>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</si>
  <si>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</si>
  <si>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</si>
  <si>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</si>
  <si>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</si>
  <si>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</si>
  <si>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</si>
  <si>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</si>
  <si>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</si>
  <si>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</si>
  <si>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</si>
  <si>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</si>
  <si>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</si>
  <si>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</si>
  <si>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</si>
  <si>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</si>
  <si>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</si>
  <si>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</si>
  <si>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</si>
  <si>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</si>
  <si>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</si>
  <si>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</si>
  <si>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</si>
  <si>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</si>
  <si>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</si>
  <si>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</si>
  <si>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</si>
  <si>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</si>
  <si>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</si>
  <si>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</si>
  <si>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</si>
  <si>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</si>
  <si>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</si>
  <si>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</si>
  <si>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</si>
  <si>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</si>
  <si>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</si>
  <si>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</si>
  <si>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</si>
  <si>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</si>
  <si>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</si>
  <si>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</si>
  <si>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</si>
  <si>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</si>
  <si>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</si>
  <si>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</si>
  <si>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</si>
  <si>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</si>
  <si>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</si>
  <si>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</si>
  <si>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</si>
  <si>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</si>
  <si>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</si>
  <si>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</si>
  <si>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</si>
  <si>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</si>
  <si>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</si>
  <si>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</si>
  <si>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</si>
  <si>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</si>
  <si>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</si>
  <si>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</si>
  <si>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</si>
  <si>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</si>
  <si>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</si>
  <si>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</si>
  <si>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</si>
  <si>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</si>
  <si>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</si>
  <si>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</si>
  <si>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</si>
  <si>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</si>
  <si>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</si>
  <si>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</si>
  <si>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</si>
  <si>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</si>
  <si>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</si>
  <si>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</si>
  <si>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</si>
  <si>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</si>
  <si>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</si>
  <si>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</si>
  <si>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</si>
  <si>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</si>
  <si>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</si>
  <si>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</si>
  <si>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</si>
  <si>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</si>
  <si>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</si>
  <si>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</si>
  <si>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</si>
  <si>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</si>
  <si>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</si>
  <si>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</si>
  <si>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</si>
  <si>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</si>
  <si>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</si>
  <si>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</si>
  <si>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</si>
  <si>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</si>
  <si>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</si>
  <si>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</si>
  <si>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</si>
  <si>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</si>
  <si>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</si>
  <si>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</si>
  <si>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</si>
  <si>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</si>
  <si>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</si>
  <si>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</si>
  <si>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</si>
  <si>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</si>
  <si>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</si>
  <si>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</si>
  <si>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</si>
  <si>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</si>
  <si>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</si>
  <si>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</si>
  <si>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</si>
  <si>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</si>
  <si>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</si>
  <si>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</si>
  <si>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</si>
  <si>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</si>
  <si>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</si>
  <si>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</si>
  <si>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</si>
  <si>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</si>
  <si>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</si>
  <si>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</si>
  <si>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</si>
  <si>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</si>
  <si>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</si>
  <si>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</si>
  <si>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</si>
  <si>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</si>
  <si>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</si>
  <si>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</si>
  <si>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</si>
  <si>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</si>
  <si>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</si>
  <si>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</si>
  <si>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</si>
  <si>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</si>
  <si>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</si>
  <si>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</si>
  <si>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</si>
  <si>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</si>
  <si>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</si>
  <si>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</si>
  <si>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</si>
  <si>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</si>
  <si>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</si>
  <si>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</si>
  <si>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</si>
  <si>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</si>
  <si>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</si>
  <si>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</si>
  <si>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</si>
  <si>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</si>
  <si>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</si>
  <si>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</si>
  <si>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</si>
  <si>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</si>
  <si>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</si>
  <si>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</si>
  <si>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</si>
  <si>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</si>
  <si>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</si>
  <si>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</si>
  <si>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</si>
  <si>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</si>
  <si>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</si>
  <si>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</si>
  <si>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</si>
  <si>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</si>
  <si>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</si>
  <si>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</si>
  <si>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</si>
  <si>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</si>
  <si>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</si>
  <si>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</si>
  <si>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</si>
  <si>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</si>
  <si>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</si>
  <si>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</si>
  <si>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</si>
  <si>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</si>
  <si>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</si>
  <si>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</si>
  <si>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</si>
  <si>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</si>
  <si>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</si>
  <si>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</si>
  <si>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</si>
  <si>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</si>
  <si>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</si>
  <si>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</si>
  <si>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</si>
  <si>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</si>
  <si>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</si>
  <si>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</si>
  <si>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</si>
  <si>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</si>
  <si>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</si>
  <si>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</si>
  <si>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</si>
  <si>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</si>
  <si>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</si>
  <si>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</si>
  <si>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</si>
  <si>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</si>
  <si>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</si>
  <si>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</si>
  <si>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</si>
  <si>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</si>
  <si>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</si>
  <si>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</si>
  <si>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</si>
  <si>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</si>
  <si>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</si>
  <si>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</si>
  <si>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</si>
  <si>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</si>
  <si>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</si>
  <si>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</si>
  <si>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</si>
  <si>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</si>
  <si>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</si>
  <si>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</si>
  <si>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</si>
  <si>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</si>
  <si>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</si>
  <si>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</si>
  <si>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</si>
  <si>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</si>
  <si>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</si>
  <si>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</si>
  <si>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</si>
  <si>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</si>
  <si>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</si>
  <si>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</si>
  <si>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</si>
  <si>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</si>
  <si>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</si>
  <si>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</si>
  <si>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</si>
  <si>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</si>
  <si>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</si>
  <si>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</si>
  <si>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</si>
  <si>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</si>
  <si>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</si>
  <si>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</si>
  <si>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</si>
  <si>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</si>
  <si>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</si>
  <si>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</si>
  <si>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</si>
  <si>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</si>
  <si>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</si>
  <si>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</si>
  <si>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</si>
  <si>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</si>
  <si>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</si>
  <si>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</si>
  <si>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</si>
  <si>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</si>
  <si>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</si>
  <si>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</si>
  <si>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</si>
  <si>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</si>
  <si>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</si>
  <si>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</si>
  <si>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</si>
  <si>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</si>
  <si>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</si>
  <si>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</si>
  <si>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</si>
  <si>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</si>
  <si>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</si>
  <si>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</si>
  <si>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</si>
  <si>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</si>
  <si>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</si>
  <si>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</si>
  <si>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</si>
  <si>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</si>
  <si>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</si>
  <si>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</si>
  <si>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</si>
  <si>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</si>
  <si>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</si>
  <si>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</si>
  <si>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</si>
  <si>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</si>
  <si>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</si>
  <si>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</si>
  <si>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</si>
  <si>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</si>
  <si>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</si>
  <si>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</si>
  <si>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</si>
  <si>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</si>
  <si>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</si>
  <si>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</si>
  <si>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</si>
  <si>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</si>
  <si>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</si>
  <si>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</si>
  <si>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</si>
  <si>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</si>
  <si>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</si>
  <si>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</si>
  <si>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</si>
  <si>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</si>
  <si>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</si>
  <si>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</si>
  <si>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</si>
  <si>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</si>
  <si>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</si>
  <si>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</si>
  <si>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</si>
  <si>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</si>
  <si>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</si>
  <si>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</si>
  <si>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</si>
  <si>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</si>
  <si>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</si>
  <si>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</si>
  <si>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</si>
  <si>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</si>
  <si>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</si>
  <si>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</si>
  <si>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</si>
  <si>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</si>
  <si>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</si>
  <si>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</si>
  <si>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</si>
  <si>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</si>
  <si>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</si>
  <si>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</si>
  <si>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</si>
  <si>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</si>
  <si>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</si>
  <si>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</si>
  <si>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</si>
  <si>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</si>
  <si>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</si>
  <si>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</si>
  <si>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</si>
  <si>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</si>
  <si>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</si>
  <si>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</si>
  <si>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</si>
  <si>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</si>
  <si>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</si>
  <si>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</si>
  <si>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</si>
  <si>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</si>
  <si>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</si>
  <si>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</si>
  <si>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</si>
  <si>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</si>
  <si>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</si>
  <si>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</si>
  <si>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</si>
  <si>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</si>
  <si>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</si>
  <si>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</si>
  <si>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</si>
  <si>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</si>
  <si>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</si>
  <si>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</si>
  <si>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</si>
  <si>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</si>
  <si>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</si>
  <si>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</si>
  <si>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</si>
  <si>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</si>
  <si>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</si>
  <si>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</si>
  <si>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</si>
  <si>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</si>
  <si>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</si>
  <si>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</si>
  <si>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</si>
  <si>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</si>
  <si>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</si>
  <si>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</si>
  <si>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</si>
  <si>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</si>
  <si>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</si>
  <si>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</si>
  <si>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</si>
  <si>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</si>
  <si>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</si>
  <si>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</si>
  <si>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</si>
  <si>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</si>
  <si>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</si>
  <si>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</si>
  <si>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</si>
  <si>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</si>
  <si>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</si>
  <si>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</si>
  <si>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</si>
  <si>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</si>
  <si>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</si>
  <si>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</si>
  <si>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</si>
  <si>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</si>
  <si>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</si>
  <si>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</si>
  <si>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</si>
  <si>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</si>
  <si>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</si>
  <si>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</si>
  <si>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</si>
  <si>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</si>
  <si>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</si>
  <si>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</si>
  <si>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</si>
  <si>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</si>
  <si>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</si>
  <si>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</si>
  <si>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</si>
  <si>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</si>
  <si>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</si>
  <si>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</si>
  <si>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</si>
  <si>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</si>
  <si>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</si>
  <si>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</si>
  <si>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</si>
  <si>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</si>
  <si>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</si>
  <si>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</si>
  <si>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</si>
  <si>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</si>
  <si>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</si>
  <si>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</si>
  <si>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</si>
  <si>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</si>
  <si>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</si>
  <si>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</si>
  <si>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</si>
  <si>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</si>
  <si>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</si>
  <si>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</si>
  <si>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</si>
  <si>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</si>
  <si>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</si>
  <si>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</si>
  <si>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</si>
  <si>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</si>
  <si>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</si>
  <si>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</si>
  <si>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</si>
  <si>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</si>
  <si>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</si>
  <si>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</si>
  <si>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</si>
  <si>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</si>
  <si>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</si>
  <si>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</si>
  <si>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</si>
  <si>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</si>
  <si>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</si>
  <si>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</si>
  <si>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</si>
  <si>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</si>
  <si>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</si>
  <si>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</si>
  <si>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</si>
  <si>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</si>
  <si>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</si>
  <si>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</si>
  <si>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</si>
  <si>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</si>
  <si>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</si>
  <si>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</si>
  <si>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</si>
  <si>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</si>
  <si>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</si>
  <si>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</si>
  <si>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</si>
  <si>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</si>
  <si>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</si>
  <si>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</si>
  <si>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</si>
  <si>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</si>
  <si>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</si>
  <si>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</si>
  <si>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</si>
  <si>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</si>
  <si>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</si>
  <si>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</si>
  <si>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</si>
  <si>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</si>
  <si>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</si>
  <si>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</si>
  <si>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</si>
  <si>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</si>
  <si>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</si>
  <si>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</si>
  <si>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</si>
  <si>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</si>
  <si>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</si>
  <si>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</si>
  <si>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</si>
  <si>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</si>
  <si>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</si>
  <si>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</si>
  <si>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</si>
  <si>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</si>
  <si>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</si>
  <si>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</si>
  <si>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</si>
  <si>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</si>
  <si>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</si>
  <si>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</si>
  <si>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</si>
  <si>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</si>
  <si>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</si>
  <si>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</si>
  <si>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</si>
  <si>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</si>
  <si>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</si>
  <si>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</si>
  <si>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</si>
  <si>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</si>
  <si>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</si>
  <si>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</si>
  <si>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</si>
  <si>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</si>
  <si>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</si>
  <si>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</si>
  <si>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</si>
  <si>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</si>
  <si>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</si>
  <si>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</si>
  <si>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</si>
  <si>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</si>
  <si>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</si>
  <si>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</si>
  <si>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</si>
  <si>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</si>
  <si>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</si>
  <si>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</si>
  <si>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</si>
  <si>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</si>
  <si>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</si>
  <si>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</si>
  <si>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</si>
  <si>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</si>
  <si>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</si>
  <si>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</si>
  <si>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</si>
  <si>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</si>
  <si>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</si>
  <si>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</si>
  <si>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</si>
  <si>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</si>
  <si>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</si>
  <si>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</si>
  <si>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</si>
  <si>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</si>
  <si>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</si>
  <si>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</si>
  <si>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</si>
  <si>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</si>
  <si>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</si>
  <si>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</si>
  <si>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</si>
  <si>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</si>
  <si>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</si>
  <si>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</si>
  <si>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</si>
  <si>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</si>
  <si>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</si>
  <si>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</si>
  <si>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</si>
  <si>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</si>
  <si>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</si>
  <si>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</si>
  <si>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</si>
  <si>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</si>
  <si>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</si>
  <si>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</si>
  <si>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</si>
  <si>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</si>
  <si>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</si>
  <si>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</si>
  <si>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</si>
  <si>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</si>
  <si>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</si>
  <si>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</si>
  <si>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</si>
  <si>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</si>
  <si>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</si>
  <si>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</si>
  <si>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</si>
  <si>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</si>
  <si>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</si>
  <si>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</si>
  <si>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</si>
  <si>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</si>
  <si>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</si>
  <si>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</si>
  <si>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</si>
  <si>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</si>
  <si>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</si>
  <si>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</si>
  <si>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</si>
  <si>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</si>
  <si>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</si>
  <si>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</si>
  <si>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</si>
  <si>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</si>
  <si>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</si>
  <si>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</si>
  <si>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</si>
  <si>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</si>
  <si>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</si>
  <si>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</si>
  <si>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</si>
  <si>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</si>
  <si>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</si>
  <si>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</si>
  <si>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</si>
  <si>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</si>
  <si>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</si>
  <si>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</si>
  <si>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</si>
  <si>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</si>
  <si>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</si>
  <si>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</si>
  <si>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</si>
  <si>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</si>
  <si>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</si>
  <si>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</si>
  <si>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</si>
  <si>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</si>
  <si>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</si>
  <si>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</si>
  <si>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</si>
  <si>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</si>
  <si>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</si>
  <si>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</si>
  <si>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</si>
  <si>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</si>
  <si>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</si>
  <si>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</si>
  <si>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</si>
  <si>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</si>
  <si>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</si>
  <si>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</si>
  <si>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</si>
  <si>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</si>
  <si>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</si>
  <si>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</si>
  <si>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</si>
  <si>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</si>
  <si>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</si>
  <si>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</si>
  <si>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</si>
  <si>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</si>
  <si>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</si>
  <si>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</si>
  <si>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</si>
  <si>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</si>
  <si>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</si>
  <si>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</si>
  <si>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</si>
  <si>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</si>
  <si>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</si>
  <si>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</si>
  <si>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</si>
  <si>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</si>
  <si>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</si>
  <si>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</si>
  <si>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</si>
  <si>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</si>
  <si>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</si>
  <si>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</si>
  <si>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</si>
  <si>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</si>
  <si>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</si>
  <si>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</si>
  <si>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</si>
  <si>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</si>
  <si>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</si>
  <si>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</si>
  <si>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</si>
  <si>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</si>
  <si>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</si>
  <si>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</si>
  <si>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</si>
  <si>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</si>
  <si>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</si>
  <si>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</si>
  <si>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</si>
  <si>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</si>
  <si>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</si>
  <si>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</si>
  <si>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</si>
  <si>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</si>
  <si>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</si>
  <si>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</si>
  <si>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</si>
  <si>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</si>
  <si>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</si>
  <si>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</si>
  <si>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</si>
  <si>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</si>
  <si>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</si>
  <si>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</si>
  <si>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</si>
  <si>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</si>
  <si>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</si>
  <si>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</si>
  <si>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</si>
  <si>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</si>
  <si>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</si>
  <si>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</si>
  <si>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</si>
  <si>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</si>
  <si>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</si>
  <si>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</si>
  <si>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</si>
  <si>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</si>
  <si>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</si>
  <si>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</si>
  <si>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</si>
  <si>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</si>
  <si>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</si>
  <si>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</si>
  <si>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</si>
  <si>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</si>
  <si>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</si>
  <si>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</si>
  <si>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</si>
  <si>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</si>
  <si>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</si>
  <si>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</si>
  <si>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</si>
  <si>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</si>
  <si>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</si>
  <si>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</si>
  <si>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</si>
  <si>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</si>
  <si>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</si>
  <si>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</si>
  <si>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</si>
  <si>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</si>
  <si>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</si>
  <si>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</si>
  <si>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</si>
  <si>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</si>
  <si>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</si>
  <si>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</si>
  <si>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</si>
  <si>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</si>
  <si>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</si>
  <si>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</si>
  <si>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</si>
  <si>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</si>
  <si>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</si>
  <si>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</si>
  <si>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</si>
  <si>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</si>
  <si>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</si>
  <si>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</si>
  <si>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</si>
  <si>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</si>
  <si>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</si>
  <si>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</si>
  <si>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</si>
  <si>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</si>
  <si>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</si>
  <si>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</si>
  <si>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</si>
  <si>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</si>
  <si>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</si>
  <si>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</si>
  <si>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</si>
  <si>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</si>
  <si>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</si>
  <si>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</si>
  <si>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</si>
  <si>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</si>
  <si>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</si>
  <si>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</si>
  <si>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</si>
  <si>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</si>
  <si>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</si>
  <si>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</si>
  <si>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</si>
  <si>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</si>
  <si>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</si>
  <si>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</si>
  <si>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</si>
  <si>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</si>
  <si>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</si>
  <si>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</si>
  <si>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</si>
  <si>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</si>
  <si>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</si>
  <si>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</si>
  <si>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</si>
  <si>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</si>
  <si>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</si>
  <si>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</si>
  <si>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</si>
  <si>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</si>
  <si>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</si>
  <si>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</si>
  <si>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</si>
  <si>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</si>
  <si>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</si>
  <si>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</si>
  <si>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</si>
  <si>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</si>
  <si>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</si>
  <si>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</si>
  <si>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</si>
  <si>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</si>
  <si>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</si>
  <si>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</si>
  <si>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</si>
  <si>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</si>
  <si>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</si>
  <si>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</si>
  <si>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</si>
  <si>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</si>
  <si>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</si>
  <si>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</si>
  <si>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</si>
  <si>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</si>
  <si>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</si>
  <si>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</si>
  <si>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</si>
  <si>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</si>
  <si>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</si>
  <si>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</si>
  <si>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</si>
  <si>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</si>
  <si>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</si>
  <si>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</si>
  <si>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</si>
  <si>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</si>
  <si>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</si>
  <si>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</si>
  <si>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</si>
  <si>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</si>
  <si>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</si>
  <si>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</si>
  <si>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</si>
  <si>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</si>
  <si>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</si>
  <si>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</si>
  <si>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</si>
  <si>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</si>
  <si>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</si>
  <si>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</si>
  <si>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</si>
  <si>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</si>
  <si>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</si>
  <si>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</si>
  <si>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</si>
  <si>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</si>
  <si>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</si>
  <si>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</si>
  <si>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</si>
  <si>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</si>
  <si>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</si>
  <si>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</si>
  <si>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</si>
  <si>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</si>
  <si>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</si>
  <si>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</si>
  <si>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</si>
  <si>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</si>
  <si>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</si>
  <si>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</si>
  <si>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</si>
  <si>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</si>
  <si>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</si>
  <si>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</si>
  <si>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</si>
  <si>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</si>
  <si>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</si>
  <si>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</si>
  <si>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</si>
  <si>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</si>
  <si>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</si>
  <si>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</si>
  <si>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</si>
  <si>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</si>
  <si>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</si>
  <si>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</si>
  <si>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</si>
  <si>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</si>
  <si>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</si>
  <si>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</si>
  <si>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</si>
  <si>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</si>
  <si>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</si>
  <si>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</si>
  <si>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</si>
  <si>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</si>
  <si>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</si>
  <si>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</si>
  <si>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</si>
  <si>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</si>
  <si>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</si>
  <si>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</si>
  <si>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</si>
  <si>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</si>
  <si>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143.25</t>
  </si>
  <si>
    <t>Aspirador de pó e água</t>
  </si>
  <si>
    <t>143.30</t>
  </si>
  <si>
    <t>Cafeteira elétrica</t>
  </si>
  <si>
    <t>TRIBUNAL REGIONAL DO TRABALHO DA 3a REGIÃO</t>
  </si>
  <si>
    <t>Prestação de serviço de assistência técnica, manutenção corretiva, preventiva, mecânica, elétrica e operacional em elevadores de passageiros e cargas, com fornecimento integral de materiais, peças e mão-de-obra.
Equipamentos de fabricação da Elevadores Atlas Schindler localizados nos prédios deste TRT3 em Belo Horizonte, conforme especificado:
- 4 elevadores no prédio da  Rua Paracatu, 304, Barro Preto;
- 3  elevadores no prédio da Rua Curitiba, 835, Bairro Centro;
- 4  elevadores no prédio da rua dos Goitacazes, 1475, Barro Preto.</t>
  </si>
  <si>
    <t>103.A</t>
  </si>
  <si>
    <t xml:space="preserve">Telefonia. Lote 2 - Linhas Analógicas não residenciais do setor 2 da Anatel. </t>
  </si>
  <si>
    <t>8.11. Telefonia</t>
  </si>
  <si>
    <t>167.A</t>
  </si>
  <si>
    <t>167.B</t>
  </si>
  <si>
    <t>Serviços de reforma para implantação de espaço de convivência para Desembargadores no 10º andar do edifício Anexo e troca do sistema de climatização do restante do pavimento.</t>
  </si>
  <si>
    <t>Proporcionar local adequado para integração institucional entre os Desembargadores, inclusive para a realização de refeições em conjunto.</t>
  </si>
  <si>
    <t>167.C</t>
  </si>
  <si>
    <t>Elaboração de laudo estrutural e projeto de recuperação estrutural, em decorrência de patologias detectadas no imóvel onde funciona o Fórum da Justiça do Trabalho em Pouso Alegre/MG.</t>
  </si>
  <si>
    <t>Atender à necessidade de recuperação da estrutura do imóvel.</t>
  </si>
  <si>
    <t>8.9. Reformas e construções. 
8.16. Aquisições e Contratações</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</si>
  <si>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</si>
  <si>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imóvel</t>
  </si>
  <si>
    <t>144.26</t>
  </si>
  <si>
    <t>144.27</t>
  </si>
  <si>
    <t>144.28</t>
  </si>
  <si>
    <t>144.29</t>
  </si>
  <si>
    <t>144.30</t>
  </si>
  <si>
    <t>143.31</t>
  </si>
  <si>
    <t>143.32</t>
  </si>
  <si>
    <t>143.33</t>
  </si>
  <si>
    <t>143.34</t>
  </si>
  <si>
    <t>143.35</t>
  </si>
  <si>
    <t>143.36</t>
  </si>
  <si>
    <t>143.37</t>
  </si>
  <si>
    <t>143.38</t>
  </si>
  <si>
    <t>143.39</t>
  </si>
  <si>
    <t>143.40</t>
  </si>
  <si>
    <t>143.41</t>
  </si>
  <si>
    <t>143.42</t>
  </si>
  <si>
    <t>143.43</t>
  </si>
  <si>
    <t>143.44</t>
  </si>
  <si>
    <t>Air fryer/fritadeira elétrica</t>
  </si>
  <si>
    <t>Cooktop de indução, de imbutir</t>
  </si>
  <si>
    <t>Chaleira elétrica</t>
  </si>
  <si>
    <t>Sanduicheira elétrica/grill</t>
  </si>
  <si>
    <t>Liquidificador</t>
  </si>
  <si>
    <t>Extrator de suco</t>
  </si>
  <si>
    <t>Pista refrigerada</t>
  </si>
  <si>
    <t>Suporte para notebooks</t>
  </si>
  <si>
    <t>Telefones IP</t>
  </si>
  <si>
    <t>Ventiladores de parede</t>
  </si>
  <si>
    <t>Ventiladores de teto</t>
  </si>
  <si>
    <t>Telefone sem fio</t>
  </si>
  <si>
    <t>Quadro branco magnético</t>
  </si>
  <si>
    <t>167.E</t>
  </si>
  <si>
    <t xml:space="preserve">Necessidade de disponibilizar imóvel para funcionamento da Vara da Justiça do Trabalho. </t>
  </si>
  <si>
    <t>185.A</t>
  </si>
  <si>
    <t xml:space="preserve">Contratação de empresa para realização de PGRA  (Programa de Gerenciamento de Riscos Ambientais) e GRO (Gerenciamento de Riscos Ocupacionais) – Contrato 10-028-2025 </t>
  </si>
  <si>
    <t>Embora trata-se de contrato por escopo, devido as necessidades de ajustes das documentações dos PGRs, haverá necessidade de prorrogação do contrato até o dia 18/12/2026, para finalização e entrega do objeto pretendido.</t>
  </si>
  <si>
    <t>OE9 - Incrementar modelo de
gestão de pessoas em âmbito
nacional</t>
  </si>
  <si>
    <t>Apontador de lápis em metal.</t>
  </si>
  <si>
    <t>Ambientação musical no evento de entrega da medalha Ordem do Mérito Judiciário Desembargador Ari Rocha. Inclui direitos autorais - ECAD (Escritório Central de Arrecadação e Distribuição de Direitos Autorais)</t>
  </si>
  <si>
    <t>Este concerto têm o intuito de fomentar a música e a cultura, tornando sua apreciação acessível aos magistrados, servidores, terceirizados e à população em geral, promovendo a instituição sob um prisma social e cultural.</t>
  </si>
  <si>
    <t>Aquisição de palco de madeira em módulos praticáveis.</t>
  </si>
  <si>
    <t>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</si>
  <si>
    <t>37.A</t>
  </si>
  <si>
    <t>Contratação de produção audiovisual de documentário intitulado “TRABALHO E MULHER TRANS EM BEAGÁ”, voltado à abordagem das trajetórias de vida de mulheres trans e das dificuldades, desafios e formas de exclusão enfrentadas no acesso ao mercado de trabalho.</t>
  </si>
  <si>
    <t xml:space="preserve">O Programa de Equidade de Raça, Gênero e Diversidade no âmbito da Justiça do Trabalho, instituído pela Resolução CSJT nº 368/23, tem como objetivo afirmar o compromisso com a promoção da equidade de raça, gênero, etnia, orientação sexual, identidade de gênero, etária e de pessoas com deficiência, bem como das demais dimensões da diversidade nas relações sociais e de trabalho, no âmbito da Justiça do Trabalho.
O TST lançou Edital de Chamada aos TRTs para apresentação de projetos que visem desenvolver ações voltadas à efetivação dos objetivos do referido programa.
O Comitê Regional do Programa de Equidade de Raça, Gênero e Diversidade deste Regional apresentou projeto para produção audiovisual de documentário intitulado “TRABALHO E MULHER TRANS EM BEAGÁ”, voltado à abordagem das trajetórias de vida de mulheres trans e das dificuldades, desafios e formas de exclusão enfrentadas no acesso ao mercado de trabalho na cidade de Belo Horizonte/MG.
O documentário busca sensibilizar magistrados(as), servidores(as), trabalhadores(as) e a sociedade em geral acerca da realidade enfrentada pelas pessoas trans no mundo do trabalho, despertando empatia e incentivando mudanças de atitude voltadas à promoção de ambientes laborais mais inclusivos, respeitosos e comprometidos com a dignidade da pessoa humana.
O projeto apresentado foi selecionado para execução conforme o edital e recebeu o valor de R$20.000,00.
</t>
  </si>
  <si>
    <t>Fornecer intérpretes de libras para assegurar que surdos que usam a língua de sinais tem inclusão efetiva em eventos, audiências conforme Resolução CNJ n. 401/21 e Resolução CSJT 386/2024.</t>
  </si>
  <si>
    <t>Verbalizar aspectos visuais para pessoas que não enxergam, a fim de promover sua efetiva inclusão no ambiente, conforme determinado pelas Resoluções 401/21 do CNJ e 386/24 do CSJT.</t>
  </si>
  <si>
    <t>“Perspectiva Sociedade - Fortalecer a comunicação e as parcerias institucionais” e “Perspectiva Processos interno - Promover o trabalho decente e a sustentabilidade”, contidos no Planejamento Estratégico 2021-2026.</t>
  </si>
  <si>
    <t>8.16.
Aquisições e
Contratações</t>
  </si>
  <si>
    <t>75.A</t>
  </si>
  <si>
    <t>604.996,32 + repactuação</t>
  </si>
  <si>
    <t>Aquisição de material de copa.</t>
  </si>
  <si>
    <t>Estruturação de materiais para compor a sala de convivência de Magistrdos e reposição de utensílios do setor de copa.</t>
  </si>
  <si>
    <t>conjuntos</t>
  </si>
  <si>
    <t>OE8 - Aperfeiçoar a gestão orçamentária e financeira.</t>
  </si>
  <si>
    <t>8.16 Aquisições e Contratações</t>
  </si>
  <si>
    <t>75.B</t>
  </si>
  <si>
    <t>Contratação de empresa especializada para limpeza dos edifícios situados no Quarteirão 26</t>
  </si>
  <si>
    <t>Demanda recente solicitada pela Administração</t>
  </si>
  <si>
    <t>Necessidade de 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</si>
  <si>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OE8 – Aperfeiçoar a gestão orçamentária e financeira.</t>
  </si>
  <si>
    <t>Prestação de serviços de assistência técnica, manutenção corretiva, preventiva, mecânica, elétrica e operacional dos elevadores do edifício da Av. Getúlio Vargas, 265. Lote 01.</t>
  </si>
  <si>
    <t>Prestação de serviços de assistência técnica, manutenção corretiva, preventiva, mecânica, elétrica e operacional dos elevadores do edifício da Av. Getúlio Vargas, 265. Lote 02.</t>
  </si>
  <si>
    <t>Manutenção do sistema automatizado de ar condicionado central dos prédios da Av. Getúlio Vargas, 225, Rua Desembargador Drumond, 41 e R. Guaicurus.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</si>
  <si>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</si>
  <si>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103.B</t>
  </si>
  <si>
    <t>Serviço de reparo de 2 (dois) elevadores do prédio da Desembargador Drumond em razão de fator externo (descarga atmosférica) que resultou na queima de componentes dos quadros de comando.</t>
  </si>
  <si>
    <t>Restabelecer o funcionamento dos elevadores e manter a capacidade de transporte de passageiros dos equipamentos.</t>
  </si>
  <si>
    <t>OE8 - IEPCA</t>
  </si>
  <si>
    <t>OE2 - Promover o trabalho decente e sustentabilidade</t>
  </si>
  <si>
    <t>125.A</t>
  </si>
  <si>
    <t>Contratação de serviços de manutenção dos equipamentos RFID (radio frequência) da Biblioteca, com cobertura para um dispositivo de leitura DLA, duas unidades de Estação de Trabalho RFID, e seus respetivos softwares.</t>
  </si>
  <si>
    <t>Foi constatado falhas operacionais e degradação de desempenho no software dos equipamentos mencionados, comprometendo atividades essenciais de identificação, controle e gestão do acervo bibliográfico, especialmente aquelas relacionadas aos processos automatizados de inventário por tecnologia RFID. Tais ocorrências configuraram uma alteração superveniente das condições originalmente previstas, gerando a necessidade de contratação de serviços de manutenção para assegurar a continuidade e a regularidade dos serviços prestados pela unidade."</t>
  </si>
  <si>
    <t>8.15 Aquisições e Contratações</t>
  </si>
  <si>
    <t>Serviço de confecção de mapas táteis e pedestal</t>
  </si>
  <si>
    <t>135.A</t>
  </si>
  <si>
    <t>135.1</t>
  </si>
  <si>
    <t>135.2</t>
  </si>
  <si>
    <t>135.3</t>
  </si>
  <si>
    <t xml:space="preserve">ITEM NOVO Aquisição de utensílios para tratamento de acervo fotográfico </t>
  </si>
  <si>
    <t>Serviço de confecção de molduras para montagem da exposição 85 anos da Justiça do Trabalho, com as seguintes especificações:
- MOLDURA A3, medidas 297 x 420 mm;
- MOLDURA A4, medidas 210 x 297 mm;
- MOLDURA A5, medidas 148 x 210 mm;
- Medidas 49,0 cm (vertical) x 45,0 cm (horizontal); Material: perfil de alumínio, Cor preto brilhante, arredondada na face superior e reta na face inferior, passe-partout bege.</t>
  </si>
  <si>
    <t>As molduras servirão para expor imagens e textos pertinentes à temática trabalhista na exposição que será inaugurada em maio/2026, em meio às comemorações dos 85 anos da Justiça do Trabalho. A quantidade total foi definida após teste de disposição, de modo visualmente harmônico em biombos e suportes disponíveis.</t>
  </si>
  <si>
    <t xml:space="preserve">Perspectiva Sociedade: OE1 – Fortalecer a comunicação e as parcerias institucionais </t>
  </si>
  <si>
    <t>144.31</t>
  </si>
  <si>
    <t>144.32</t>
  </si>
  <si>
    <t>Cordão para crachá
(Cordão personalizado tipo iô-iô)</t>
  </si>
  <si>
    <t>Fita adesiva 12 mm x 30 m</t>
  </si>
  <si>
    <t>Organizador de fios (espiraduto)</t>
  </si>
  <si>
    <t>Pincel atômico</t>
  </si>
  <si>
    <t>Pranchetas</t>
  </si>
  <si>
    <t>Plaqueta de patrimônio com QR Code</t>
  </si>
  <si>
    <t>Locação de imóvel para abrigar o Fórum da Justiça do Trabalho de Três Corações - MG.</t>
  </si>
  <si>
    <t>167.D</t>
  </si>
  <si>
    <t>167.F</t>
  </si>
  <si>
    <t xml:space="preserve"> Chamamento público para prospecção de imóvel para abrigar a nova sede da Justiça do Trabalho de Nanuque - MG.</t>
  </si>
  <si>
    <t>Atender à necessidade de disponibilizar nova sede para a Vara do Trabalho, em decorrência  da classificação de prioridade no POAI 2024-2027</t>
  </si>
  <si>
    <t xml:space="preserve">A ABNT NBR ISO 9001:2015 preconiza a calibração dos equipamentos para assegurar resultados válidos quando a medição for usada para verificar a conformidade de produtos e serviços com requisitos.  Os fabricantes indicam a calibração decorrido o prazo de 1 ano, de forma a garantir que os instrumentos sejam apropriados para suas finalidades.  </t>
  </si>
  <si>
    <t>Testes</t>
  </si>
  <si>
    <t xml:space="preserve">Manutenção de Equipamentos Médicos (esfigmomanômetros). </t>
  </si>
  <si>
    <t>Pagamento de despesas com credenciados dos potenciais usuários do plano de saúde.</t>
  </si>
  <si>
    <t>Boneco para RCP - treinamento</t>
  </si>
  <si>
    <t>Maleta ferramentas (completa)</t>
  </si>
  <si>
    <t>A Resolução CNJ 315/2021 previu a disponibilização de armas de fogo para Agentes de Polícia Judicial. A aquisição das armas de fogo visa garantir maior segurança aos magistrados, servidores e usuários, bem como do patrimônio deste Regional.</t>
  </si>
  <si>
    <t>203.A</t>
  </si>
  <si>
    <t>Manutenção 2 portais detectores de metal</t>
  </si>
  <si>
    <t>Necessidade de manutenção em 2 portais adquiridos por adesão à ata de registro de preço</t>
  </si>
  <si>
    <t>OE4</t>
  </si>
  <si>
    <t>Aquisição de imóvel para a 2ª 
Instância</t>
  </si>
  <si>
    <t>Proposta de aquisição de imóvel para 
ampliação da sede da Segunda Instância 
do Tribunal Regional do Trabalho da 3ª 
Região.</t>
  </si>
  <si>
    <t xml:space="preserve">Apresentação de um (1) concertos por "Grupo de Música Figurata" (Robson Bessa Costa - MEI): Frida Kahlo e a música" inclui cachê dos artistas, instrumentos, direção artística e produção. </t>
  </si>
  <si>
    <t>Apresentações, espetáculos musicais, culturais, oficinas artísticas e formativas.</t>
  </si>
  <si>
    <t xml:space="preserve">Necessidade de disponibilizar imóvel para funcionamento do Fórum da Justiça do Trabalho. </t>
  </si>
  <si>
    <r>
      <t xml:space="preserve">Locação de imóvel para abrigar a </t>
    </r>
    <r>
      <rPr>
        <u/>
        <sz val="13"/>
        <rFont val="Calibri"/>
        <family val="2"/>
      </rPr>
      <t xml:space="preserve">nova </t>
    </r>
    <r>
      <rPr>
        <sz val="13"/>
        <rFont val="Calibri"/>
        <family val="2"/>
      </rPr>
      <t>sede da Vara da Justiça do Trabalho de Guanhães - MG.</t>
    </r>
  </si>
  <si>
    <r>
      <t xml:space="preserve">Locação de imóvel para abrigar a </t>
    </r>
    <r>
      <rPr>
        <u/>
        <sz val="13"/>
        <rFont val="Calibri"/>
        <family val="2"/>
      </rPr>
      <t>atual</t>
    </r>
    <r>
      <rPr>
        <sz val="13"/>
        <rFont val="Calibri"/>
        <family val="2"/>
      </rPr>
      <t xml:space="preserve"> sede da Vara da Justiça do Trabalho de Guanhães - MG.</t>
    </r>
  </si>
  <si>
    <r>
      <t xml:space="preserve">Locação de imóvel para abrigar a </t>
    </r>
    <r>
      <rPr>
        <u/>
        <sz val="13"/>
        <rFont val="Calibri"/>
        <family val="2"/>
      </rPr>
      <t>atual</t>
    </r>
    <r>
      <rPr>
        <sz val="13"/>
        <rFont val="Calibri"/>
        <family val="2"/>
      </rPr>
      <t xml:space="preserve"> sede da Vara da Justiça do Trabalho de Governador Valadares - MG.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</si>
</sst>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 numFmtId="181" formatCode="&quot;R$&quot;\ #,##0.00"/>
  </numFmts>
  <fonts count="62">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Arial"/>
      <family val="2"/>
      <scheme val="minor"/>
    </font>
    <font>
      <sz val="9"/>
      <name val="Calibri"/>
      <family val="2"/>
    </font>
    <font>
      <u/>
      <sz val="13"/>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49">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rgb="FF000000"/>
      </bottom>
      <diagonal/>
    </border>
    <border>
      <left style="medium">
        <color indexed="64"/>
      </left>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654">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lignment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lignment vertical="center"/>
    </xf>
    <xf numFmtId="175" fontId="32" fillId="0" borderId="13" xfId="0" applyNumberFormat="1" applyFont="1" applyBorder="1" applyAlignment="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3" fontId="32" fillId="0" borderId="13" xfId="0" applyNumberFormat="1" applyFont="1" applyBorder="1" applyAlignment="1">
      <alignment horizontal="center" vertical="center" wrapText="1"/>
    </xf>
    <xf numFmtId="0" fontId="32" fillId="0" borderId="13" xfId="0" applyFont="1" applyBorder="1" applyAlignment="1">
      <alignment horizontal="center" vertical="center"/>
    </xf>
    <xf numFmtId="167" fontId="32" fillId="0" borderId="13" xfId="0" applyNumberFormat="1" applyFont="1" applyBorder="1" applyAlignment="1">
      <alignment vertical="center" wrapText="1"/>
    </xf>
    <xf numFmtId="0" fontId="32" fillId="0" borderId="23" xfId="0" applyFont="1" applyBorder="1" applyAlignment="1">
      <alignment vertical="center" wrapText="1"/>
    </xf>
    <xf numFmtId="0" fontId="32" fillId="0" borderId="19" xfId="0" applyFont="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175" fontId="7" fillId="0" borderId="13" xfId="0" applyNumberFormat="1" applyFont="1" applyBorder="1" applyAlignment="1">
      <alignment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lignment horizontal="center" vertical="center" wrapText="1"/>
    </xf>
    <xf numFmtId="0" fontId="41" fillId="0" borderId="9" xfId="0" applyFont="1" applyBorder="1" applyAlignment="1">
      <alignment vertical="center" wrapText="1"/>
    </xf>
    <xf numFmtId="164" fontId="3" fillId="0" borderId="10" xfId="0" applyNumberFormat="1" applyFont="1" applyBorder="1" applyAlignment="1">
      <alignment vertical="center" wrapText="1"/>
    </xf>
    <xf numFmtId="164" fontId="3" fillId="0" borderId="13" xfId="0" applyNumberFormat="1" applyFont="1" applyBorder="1" applyAlignment="1">
      <alignment vertical="center" wrapText="1"/>
    </xf>
    <xf numFmtId="0" fontId="47" fillId="3" borderId="13" xfId="0" applyFont="1" applyFill="1" applyBorder="1" applyAlignment="1">
      <alignment horizontal="center" vertical="center" wrapText="1"/>
    </xf>
    <xf numFmtId="175" fontId="15" fillId="0" borderId="13" xfId="0" applyNumberFormat="1" applyFont="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2" fillId="0" borderId="17" xfId="0" applyFont="1" applyBorder="1" applyAlignment="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5" xfId="0" applyFont="1" applyBorder="1" applyAlignment="1">
      <alignment vertical="center" wrapText="1"/>
    </xf>
    <xf numFmtId="167" fontId="32" fillId="0" borderId="17" xfId="0" applyNumberFormat="1" applyFont="1" applyBorder="1" applyAlignment="1">
      <alignment vertical="center" wrapText="1"/>
    </xf>
    <xf numFmtId="167" fontId="32" fillId="0" borderId="17" xfId="0" applyNumberFormat="1" applyFont="1" applyBorder="1" applyAlignment="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43" fontId="15" fillId="14" borderId="17" xfId="4" applyFont="1" applyFill="1" applyBorder="1" applyAlignment="1">
      <alignment vertical="center" wrapText="1"/>
    </xf>
    <xf numFmtId="4" fontId="32" fillId="0" borderId="35" xfId="0" applyNumberFormat="1" applyFont="1" applyBorder="1" applyAlignment="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Border="1" applyAlignment="1">
      <alignment vertical="center" wrapText="1"/>
    </xf>
    <xf numFmtId="177" fontId="41" fillId="0" borderId="13" xfId="0" applyNumberFormat="1" applyFont="1" applyBorder="1" applyAlignment="1">
      <alignment horizontal="right" vertical="center" wrapText="1"/>
    </xf>
    <xf numFmtId="164" fontId="3" fillId="0" borderId="13" xfId="0" applyNumberFormat="1" applyFont="1" applyBorder="1" applyAlignment="1">
      <alignment horizontal="center" vertical="center" wrapText="1"/>
    </xf>
    <xf numFmtId="168" fontId="32" fillId="0" borderId="13" xfId="0" applyNumberFormat="1" applyFont="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Border="1" applyAlignment="1">
      <alignment vertical="center" wrapText="1"/>
    </xf>
    <xf numFmtId="177" fontId="40" fillId="0" borderId="13" xfId="0" applyNumberFormat="1" applyFont="1" applyBorder="1" applyAlignment="1">
      <alignment vertical="center" wrapText="1"/>
    </xf>
    <xf numFmtId="168" fontId="41" fillId="0" borderId="13" xfId="0" applyNumberFormat="1" applyFont="1" applyBorder="1" applyAlignment="1">
      <alignment horizontal="right" vertical="center" wrapText="1"/>
    </xf>
    <xf numFmtId="177" fontId="40" fillId="0" borderId="13" xfId="0" applyNumberFormat="1" applyFont="1" applyBorder="1" applyAlignment="1">
      <alignment horizontal="right" vertical="center" wrapText="1"/>
    </xf>
    <xf numFmtId="4" fontId="40" fillId="0" borderId="13" xfId="0" applyNumberFormat="1" applyFont="1" applyBorder="1" applyAlignment="1">
      <alignment horizontal="right" vertical="center" wrapText="1"/>
    </xf>
    <xf numFmtId="164" fontId="15" fillId="0" borderId="13" xfId="0" applyNumberFormat="1" applyFont="1" applyBorder="1" applyAlignment="1">
      <alignment vertical="center" wrapText="1"/>
    </xf>
    <xf numFmtId="177" fontId="32" fillId="0" borderId="13" xfId="0" applyNumberFormat="1" applyFont="1" applyBorder="1" applyAlignment="1">
      <alignment vertical="center" wrapText="1"/>
    </xf>
    <xf numFmtId="177" fontId="6" fillId="0" borderId="13" xfId="0" applyNumberFormat="1" applyFont="1" applyBorder="1" applyAlignment="1">
      <alignment vertical="center" wrapText="1"/>
    </xf>
    <xf numFmtId="4" fontId="32" fillId="0" borderId="13" xfId="0" applyNumberFormat="1" applyFont="1" applyBorder="1" applyAlignment="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Border="1" applyAlignment="1">
      <alignment horizontal="center" vertical="center" wrapText="1"/>
    </xf>
    <xf numFmtId="164" fontId="15" fillId="0" borderId="13" xfId="0" applyNumberFormat="1" applyFont="1" applyBorder="1" applyAlignment="1">
      <alignment horizontal="center" vertical="center" wrapText="1"/>
    </xf>
    <xf numFmtId="169" fontId="15" fillId="0" borderId="13" xfId="0" applyNumberFormat="1" applyFont="1" applyBorder="1" applyAlignment="1">
      <alignment vertical="center" wrapText="1"/>
    </xf>
    <xf numFmtId="165" fontId="15" fillId="0" borderId="13" xfId="0" applyNumberFormat="1" applyFont="1" applyBorder="1" applyAlignment="1">
      <alignment horizontal="center" vertical="center" wrapText="1"/>
    </xf>
    <xf numFmtId="168" fontId="15" fillId="0" borderId="13" xfId="0" applyNumberFormat="1" applyFont="1" applyBorder="1" applyAlignment="1">
      <alignment vertical="center" wrapText="1"/>
    </xf>
    <xf numFmtId="177" fontId="48" fillId="0" borderId="13" xfId="0" applyNumberFormat="1" applyFont="1" applyBorder="1" applyAlignment="1">
      <alignment horizontal="center" vertical="center" wrapText="1"/>
    </xf>
    <xf numFmtId="177" fontId="3" fillId="0" borderId="13" xfId="0" applyNumberFormat="1" applyFont="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lignment horizontal="left" vertical="center" wrapText="1"/>
    </xf>
    <xf numFmtId="43" fontId="32" fillId="0" borderId="17" xfId="2" applyFont="1" applyFill="1" applyBorder="1" applyAlignment="1" applyProtection="1">
      <alignment vertical="center" wrapText="1"/>
    </xf>
    <xf numFmtId="0" fontId="40" fillId="0" borderId="12" xfId="0" applyFont="1" applyBorder="1" applyAlignment="1">
      <alignment horizontal="left" vertical="center" wrapText="1"/>
    </xf>
    <xf numFmtId="168" fontId="40" fillId="0" borderId="18" xfId="0" applyNumberFormat="1" applyFont="1" applyBorder="1" applyAlignment="1">
      <alignment vertical="center" wrapText="1"/>
    </xf>
    <xf numFmtId="43" fontId="15" fillId="0" borderId="19" xfId="2" applyFont="1" applyFill="1" applyBorder="1" applyAlignment="1">
      <alignment vertical="center" wrapText="1"/>
    </xf>
    <xf numFmtId="0" fontId="3" fillId="0" borderId="25" xfId="0" applyFont="1" applyBorder="1" applyAlignment="1">
      <alignment vertical="center" wrapText="1"/>
    </xf>
    <xf numFmtId="0" fontId="15" fillId="0" borderId="25" xfId="0" applyFont="1" applyBorder="1" applyAlignment="1">
      <alignment horizontal="left" vertical="center" wrapText="1"/>
    </xf>
    <xf numFmtId="0" fontId="48" fillId="0" borderId="25" xfId="0" applyFont="1" applyBorder="1" applyAlignment="1">
      <alignment horizontal="center" vertical="center" wrapText="1"/>
    </xf>
    <xf numFmtId="177" fontId="48" fillId="0" borderId="30" xfId="0" applyNumberFormat="1" applyFont="1" applyBorder="1" applyAlignment="1">
      <alignment horizontal="center" vertical="center" wrapText="1"/>
    </xf>
    <xf numFmtId="167" fontId="32" fillId="0" borderId="13" xfId="0" applyNumberFormat="1" applyFont="1" applyBorder="1" applyAlignment="1">
      <alignment vertical="center"/>
    </xf>
    <xf numFmtId="167" fontId="49" fillId="0" borderId="13" xfId="0" applyNumberFormat="1" applyFont="1" applyBorder="1" applyAlignment="1">
      <alignment vertical="center"/>
    </xf>
    <xf numFmtId="167" fontId="15" fillId="0" borderId="36" xfId="0" applyNumberFormat="1" applyFont="1" applyBorder="1" applyAlignment="1">
      <alignment vertical="center" wrapText="1"/>
    </xf>
    <xf numFmtId="0" fontId="0" fillId="0" borderId="13" xfId="0" applyBorder="1" applyAlignment="1">
      <alignment vertical="center" wrapText="1"/>
    </xf>
    <xf numFmtId="0" fontId="15" fillId="0" borderId="21" xfId="0" applyFont="1" applyBorder="1" applyAlignment="1">
      <alignment vertical="center" wrapText="1"/>
    </xf>
    <xf numFmtId="0" fontId="33" fillId="0" borderId="34" xfId="0" applyFont="1" applyBorder="1" applyAlignment="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xf numFmtId="0" fontId="53" fillId="0" borderId="10" xfId="0" applyFont="1" applyBorder="1" applyAlignment="1">
      <alignment vertical="center" wrapText="1"/>
    </xf>
    <xf numFmtId="0" fontId="53" fillId="23" borderId="37" xfId="0" applyFont="1" applyFill="1" applyBorder="1"/>
    <xf numFmtId="0" fontId="53" fillId="23" borderId="10" xfId="0" applyFont="1" applyFill="1" applyBorder="1"/>
    <xf numFmtId="0" fontId="54" fillId="23" borderId="10" xfId="6" applyFont="1" applyFill="1" applyBorder="1" applyAlignment="1"/>
    <xf numFmtId="43" fontId="53" fillId="23" borderId="10" xfId="4" applyFont="1" applyFill="1" applyBorder="1" applyAlignment="1"/>
    <xf numFmtId="0" fontId="53" fillId="23" borderId="38" xfId="0" applyFont="1" applyFill="1" applyBorder="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xf numFmtId="43" fontId="55" fillId="23" borderId="40" xfId="6" applyNumberFormat="1" applyFont="1" applyFill="1" applyBorder="1" applyAlignment="1"/>
    <xf numFmtId="43" fontId="53" fillId="23" borderId="40" xfId="4" applyFont="1" applyFill="1" applyBorder="1" applyAlignment="1"/>
    <xf numFmtId="0" fontId="53" fillId="23" borderId="41" xfId="0" applyFont="1" applyFill="1" applyBorder="1"/>
    <xf numFmtId="0" fontId="53" fillId="0" borderId="40" xfId="0" applyFont="1" applyBorder="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46"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0" borderId="10" xfId="0" applyFont="1" applyBorder="1" applyAlignment="1">
      <alignment horizontal="center" vertical="center" wrapText="1"/>
    </xf>
    <xf numFmtId="0" fontId="53" fillId="0" borderId="42" xfId="0" applyFont="1" applyBorder="1"/>
    <xf numFmtId="0" fontId="53" fillId="0" borderId="43" xfId="0" applyFont="1" applyBorder="1"/>
    <xf numFmtId="0" fontId="56" fillId="0" borderId="0" xfId="0" applyFont="1" applyAlignment="1">
      <alignment horizontal="center" vertical="center"/>
    </xf>
    <xf numFmtId="0" fontId="56" fillId="8" borderId="0" xfId="0" applyFont="1" applyFill="1" applyAlignment="1">
      <alignmen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xf numFmtId="0" fontId="53" fillId="23" borderId="36" xfId="0" applyFont="1" applyFill="1" applyBorder="1"/>
    <xf numFmtId="0" fontId="54" fillId="23" borderId="36" xfId="6" applyFont="1" applyFill="1" applyBorder="1" applyAlignment="1"/>
    <xf numFmtId="43" fontId="53" fillId="23" borderId="36" xfId="4" applyFont="1" applyFill="1" applyBorder="1" applyAlignment="1"/>
    <xf numFmtId="0" fontId="53" fillId="23" borderId="33" xfId="0" applyFont="1" applyFill="1" applyBorder="1"/>
    <xf numFmtId="0" fontId="58" fillId="0" borderId="10" xfId="0" applyFont="1" applyBorder="1" applyAlignment="1">
      <alignment horizontal="center"/>
    </xf>
    <xf numFmtId="0" fontId="58" fillId="0" borderId="40" xfId="0" applyFont="1" applyBorder="1" applyAlignment="1">
      <alignment horizontal="center"/>
    </xf>
    <xf numFmtId="0" fontId="59" fillId="0" borderId="0" xfId="0" applyFont="1" applyAlignment="1">
      <alignment horizontal="center" vertical="center"/>
    </xf>
    <xf numFmtId="0" fontId="2" fillId="0" borderId="43" xfId="0" applyFont="1" applyBorder="1" applyAlignment="1">
      <alignment horizontal="left" vertical="center"/>
    </xf>
    <xf numFmtId="0" fontId="2" fillId="0" borderId="43" xfId="0" applyFont="1" applyBorder="1" applyAlignment="1">
      <alignment horizontal="center" vertical="center"/>
    </xf>
    <xf numFmtId="0" fontId="1" fillId="5" borderId="44" xfId="0" applyFont="1" applyFill="1" applyBorder="1" applyAlignment="1">
      <alignment vertical="center"/>
    </xf>
    <xf numFmtId="0" fontId="1" fillId="5" borderId="45" xfId="0" applyFont="1" applyFill="1" applyBorder="1" applyAlignment="1">
      <alignment vertical="center"/>
    </xf>
    <xf numFmtId="0" fontId="2" fillId="0" borderId="10" xfId="0" applyFont="1" applyBorder="1" applyAlignment="1">
      <alignment vertical="center"/>
    </xf>
    <xf numFmtId="0" fontId="58" fillId="0" borderId="10" xfId="0" applyFont="1" applyBorder="1" applyAlignment="1">
      <alignment horizontal="center" vertical="center"/>
    </xf>
    <xf numFmtId="0" fontId="59" fillId="0" borderId="10" xfId="0" applyFont="1" applyBorder="1" applyAlignment="1">
      <alignment horizontal="center" vertical="center"/>
    </xf>
    <xf numFmtId="0" fontId="56" fillId="0" borderId="0" xfId="0" applyFont="1" applyAlignment="1">
      <alignment horizontal="left" vertical="center"/>
    </xf>
    <xf numFmtId="0" fontId="58" fillId="0" borderId="42" xfId="0" applyFont="1" applyBorder="1" applyAlignment="1">
      <alignment horizontal="center" vertical="center" wrapText="1"/>
    </xf>
    <xf numFmtId="0" fontId="2" fillId="0" borderId="10" xfId="0" applyFont="1" applyBorder="1" applyAlignment="1">
      <alignment horizontal="left" vertical="center" wrapText="1"/>
    </xf>
    <xf numFmtId="3" fontId="2" fillId="0" borderId="10"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166" fontId="58" fillId="0" borderId="10" xfId="0" applyNumberFormat="1" applyFont="1" applyBorder="1" applyAlignment="1">
      <alignment horizontal="center" vertical="center" wrapText="1"/>
    </xf>
    <xf numFmtId="0" fontId="1" fillId="3" borderId="47" xfId="0" applyFont="1" applyFill="1" applyBorder="1" applyAlignment="1">
      <alignment horizontal="center" vertical="center" wrapText="1"/>
    </xf>
    <xf numFmtId="0" fontId="1" fillId="0" borderId="10" xfId="0" applyFont="1" applyBorder="1" applyAlignment="1">
      <alignment horizontal="center" vertical="center" wrapText="1"/>
    </xf>
    <xf numFmtId="0" fontId="58" fillId="0" borderId="21" xfId="0" applyFont="1" applyBorder="1" applyAlignment="1">
      <alignment vertical="center"/>
    </xf>
    <xf numFmtId="0" fontId="58" fillId="0" borderId="13" xfId="0" applyFont="1" applyBorder="1" applyAlignment="1">
      <alignment horizontal="left" vertical="center" wrapText="1"/>
    </xf>
    <xf numFmtId="0" fontId="58" fillId="0" borderId="13" xfId="0" applyFont="1" applyBorder="1" applyAlignment="1">
      <alignment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58" fillId="0" borderId="13" xfId="1" applyFont="1" applyBorder="1" applyAlignment="1">
      <alignment horizontal="left" vertical="center" wrapText="1"/>
    </xf>
    <xf numFmtId="0" fontId="58" fillId="0" borderId="13" xfId="1" applyFont="1" applyBorder="1" applyAlignment="1">
      <alignment vertical="center" wrapText="1"/>
    </xf>
    <xf numFmtId="164" fontId="58" fillId="0" borderId="13" xfId="0" applyNumberFormat="1" applyFont="1" applyBorder="1" applyAlignment="1">
      <alignment horizontal="center" vertical="center" wrapText="1"/>
    </xf>
    <xf numFmtId="168" fontId="58" fillId="0" borderId="13" xfId="1" applyNumberFormat="1" applyFont="1" applyBorder="1" applyAlignment="1">
      <alignment vertical="center" wrapText="1"/>
    </xf>
    <xf numFmtId="0" fontId="58" fillId="0" borderId="13" xfId="1" applyFont="1" applyBorder="1" applyAlignment="1">
      <alignment horizontal="center" vertical="center" wrapText="1"/>
    </xf>
    <xf numFmtId="166" fontId="58" fillId="0" borderId="13" xfId="1" applyNumberFormat="1" applyFont="1" applyBorder="1" applyAlignment="1">
      <alignment horizontal="center" vertical="center" wrapText="1"/>
    </xf>
    <xf numFmtId="0" fontId="57" fillId="0" borderId="13" xfId="0" applyFont="1" applyBorder="1" applyAlignment="1">
      <alignment horizontal="center" vertical="center" wrapText="1"/>
    </xf>
    <xf numFmtId="0" fontId="58" fillId="0" borderId="38" xfId="0" applyFont="1" applyBorder="1" applyAlignment="1">
      <alignment horizontal="center"/>
    </xf>
    <xf numFmtId="0" fontId="58" fillId="0" borderId="41" xfId="0" applyFont="1" applyBorder="1" applyAlignment="1">
      <alignment horizontal="center"/>
    </xf>
    <xf numFmtId="0" fontId="58" fillId="0" borderId="38" xfId="0" applyFont="1" applyBorder="1" applyAlignment="1">
      <alignment horizontal="center" vertical="center" wrapText="1"/>
    </xf>
    <xf numFmtId="0" fontId="1" fillId="3" borderId="13" xfId="0" applyFont="1" applyFill="1" applyBorder="1" applyAlignment="1">
      <alignment horizontal="center" vertical="center" wrapText="1"/>
    </xf>
    <xf numFmtId="165" fontId="1" fillId="3" borderId="13" xfId="0" applyNumberFormat="1" applyFont="1" applyFill="1" applyBorder="1" applyAlignment="1">
      <alignment horizontal="center" vertical="center" wrapText="1"/>
    </xf>
    <xf numFmtId="0" fontId="1" fillId="16" borderId="13" xfId="0" applyFont="1" applyFill="1" applyBorder="1" applyAlignment="1">
      <alignment horizontal="center" vertical="center" wrapText="1"/>
    </xf>
    <xf numFmtId="0" fontId="50" fillId="3" borderId="13" xfId="0" applyFont="1" applyFill="1" applyBorder="1" applyAlignment="1">
      <alignment horizontal="center" vertical="center" wrapText="1"/>
    </xf>
    <xf numFmtId="168" fontId="58" fillId="0" borderId="13" xfId="0" applyNumberFormat="1" applyFont="1" applyBorder="1" applyAlignment="1">
      <alignment vertical="center" wrapText="1"/>
    </xf>
    <xf numFmtId="164" fontId="58" fillId="0" borderId="13" xfId="0" applyNumberFormat="1" applyFont="1" applyBorder="1" applyAlignment="1">
      <alignment vertical="center" wrapText="1"/>
    </xf>
    <xf numFmtId="170" fontId="58" fillId="0" borderId="13" xfId="0" applyNumberFormat="1" applyFont="1" applyBorder="1" applyAlignment="1">
      <alignment vertical="center" wrapText="1"/>
    </xf>
    <xf numFmtId="177" fontId="58" fillId="0" borderId="13" xfId="0" applyNumberFormat="1" applyFont="1" applyBorder="1" applyAlignment="1">
      <alignment vertical="center" wrapText="1"/>
    </xf>
    <xf numFmtId="168" fontId="58" fillId="0" borderId="13" xfId="0" applyNumberFormat="1" applyFont="1" applyBorder="1" applyAlignment="1">
      <alignment horizontal="right" vertical="center" wrapText="1"/>
    </xf>
    <xf numFmtId="177" fontId="58" fillId="0" borderId="13" xfId="0" applyNumberFormat="1" applyFont="1" applyBorder="1" applyAlignment="1">
      <alignment horizontal="right" vertical="center" wrapText="1"/>
    </xf>
    <xf numFmtId="0" fontId="58" fillId="0" borderId="13" xfId="0" applyFont="1" applyBorder="1" applyAlignment="1">
      <alignment horizontal="center" vertical="center"/>
    </xf>
    <xf numFmtId="4" fontId="58" fillId="0" borderId="13" xfId="0" applyNumberFormat="1" applyFont="1" applyBorder="1" applyAlignment="1">
      <alignment horizontal="right" vertical="center" wrapText="1"/>
    </xf>
    <xf numFmtId="0" fontId="60" fillId="0" borderId="13" xfId="1" applyFont="1" applyBorder="1" applyAlignment="1">
      <alignment horizontal="left" vertical="center" wrapText="1"/>
    </xf>
    <xf numFmtId="164" fontId="58" fillId="0" borderId="13" xfId="1" applyNumberFormat="1" applyFont="1" applyBorder="1" applyAlignment="1">
      <alignment horizontal="center" vertical="center" wrapText="1"/>
    </xf>
    <xf numFmtId="170" fontId="58" fillId="0" borderId="13" xfId="0" applyNumberFormat="1" applyFont="1" applyBorder="1" applyAlignment="1">
      <alignment horizontal="center" vertical="center" wrapText="1"/>
    </xf>
    <xf numFmtId="16" fontId="58" fillId="0" borderId="13" xfId="0" applyNumberFormat="1" applyFont="1" applyBorder="1" applyAlignment="1">
      <alignment horizontal="center" vertical="center" wrapText="1"/>
    </xf>
    <xf numFmtId="181" fontId="58" fillId="0" borderId="13" xfId="0" applyNumberFormat="1" applyFont="1" applyBorder="1" applyAlignment="1">
      <alignment horizontal="center"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vertical="center"/>
    </xf>
    <xf numFmtId="4" fontId="58" fillId="0" borderId="13" xfId="0" applyNumberFormat="1" applyFont="1" applyBorder="1" applyAlignment="1">
      <alignment vertical="center" wrapText="1"/>
    </xf>
    <xf numFmtId="177" fontId="58" fillId="0" borderId="13" xfId="0" applyNumberFormat="1" applyFont="1" applyBorder="1" applyAlignment="1">
      <alignment horizontal="center" vertical="center" wrapText="1"/>
    </xf>
    <xf numFmtId="1" fontId="58" fillId="0" borderId="13" xfId="0" applyNumberFormat="1" applyFont="1" applyBorder="1" applyAlignment="1">
      <alignment horizontal="center" vertical="center" wrapText="1"/>
    </xf>
    <xf numFmtId="169" fontId="58" fillId="0" borderId="13" xfId="0" applyNumberFormat="1" applyFont="1" applyBorder="1" applyAlignment="1">
      <alignment vertical="center" wrapText="1"/>
    </xf>
    <xf numFmtId="0" fontId="58" fillId="0" borderId="13" xfId="0" applyFont="1" applyBorder="1" applyAlignment="1">
      <alignment vertical="center"/>
    </xf>
    <xf numFmtId="165"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xf>
    <xf numFmtId="167" fontId="58" fillId="0" borderId="13" xfId="0" applyNumberFormat="1" applyFont="1" applyBorder="1" applyAlignment="1">
      <alignment horizontal="center" vertical="center" wrapText="1"/>
    </xf>
    <xf numFmtId="176" fontId="58" fillId="0" borderId="13"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0" fontId="1" fillId="5" borderId="47"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48"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cellXfs>
  <cellStyles count="7">
    <cellStyle name="Hiperlink" xfId="6" builtinId="8"/>
    <cellStyle name="Normal" xfId="0" builtinId="0"/>
    <cellStyle name="Normal 2" xfId="1" xr:uid="{00000000-0005-0000-0000-000002000000}"/>
    <cellStyle name="Normal 2 2" xfId="5" xr:uid="{00000000-0005-0000-0000-000003000000}"/>
    <cellStyle name="Normal 3" xfId="3" xr:uid="{00000000-0005-0000-0000-000004000000}"/>
    <cellStyle name="Vírgula" xfId="2" builtinId="3"/>
    <cellStyle name="Vírgula 2" xfId="4" xr:uid="{00000000-0005-0000-0000-000006000000}"/>
  </cellStyles>
  <dxfs count="660">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bgColor rgb="FFA8D08D"/>
        </patternFill>
      </fill>
    </dxf>
    <dxf>
      <font>
        <b/>
        <color rgb="FFFF0000"/>
      </font>
      <fill>
        <patternFill>
          <bgColor rgb="FFFFFFFF"/>
        </patternFill>
      </fill>
    </dxf>
    <dxf>
      <fill>
        <patternFill>
          <bgColor rgb="FF9999FF"/>
        </patternFill>
      </fill>
    </dxf>
    <dxf>
      <font>
        <b/>
        <color rgb="FFFF0000"/>
      </font>
      <fill>
        <patternFill>
          <bgColor rgb="FFFFFFFF"/>
        </patternFill>
      </fill>
    </dxf>
    <dxf>
      <font>
        <b/>
        <color rgb="FFFF0000"/>
      </font>
      <fill>
        <patternFill>
          <bgColor rgb="FFFFFFFF"/>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A8D08D"/>
        </patternFill>
      </fill>
    </dxf>
    <dxf>
      <fill>
        <patternFill>
          <bgColor rgb="FFFF5050"/>
        </patternFill>
      </fill>
    </dxf>
    <dxf>
      <fill>
        <patternFill>
          <bgColor rgb="FFFFFFFF"/>
        </patternFill>
      </fill>
    </dxf>
    <dxf>
      <fill>
        <patternFill>
          <bgColor rgb="FFFFC000"/>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theme="0"/>
          <bgColor theme="0"/>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FF5050"/>
          <bgColor rgb="FFFF5050"/>
        </patternFill>
      </fill>
    </dxf>
    <dxf>
      <fill>
        <patternFill patternType="solid">
          <fgColor rgb="FF9999FF"/>
          <bgColor rgb="FF9999FF"/>
        </patternFill>
      </fill>
    </dxf>
    <dxf>
      <fill>
        <patternFill patternType="solid">
          <fgColor rgb="FF9999FF"/>
          <bgColor rgb="FF9999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C000"/>
          <bgColor rgb="FFFFC000"/>
        </patternFill>
      </fill>
    </dxf>
    <dxf>
      <fill>
        <patternFill patternType="solid">
          <fgColor rgb="FFA8D08D"/>
          <bgColor rgb="FFA8D08D"/>
        </patternFill>
      </fill>
    </dxf>
    <dxf>
      <fill>
        <patternFill patternType="solid">
          <fgColor rgb="FFFF5050"/>
          <bgColor rgb="FFFF5050"/>
        </patternFill>
      </fill>
    </dxf>
    <dxf>
      <fill>
        <patternFill patternType="solid">
          <fgColor rgb="FFFFFFFF"/>
          <bgColor rgb="FFFFFFFF"/>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theme="7"/>
          <bgColor theme="7"/>
        </patternFill>
      </fill>
    </dxf>
    <dxf>
      <fill>
        <patternFill>
          <bgColor theme="0"/>
        </patternFill>
      </fill>
    </dxf>
    <dxf>
      <fill>
        <patternFill>
          <bgColor rgb="FF9999FF"/>
        </patternFill>
      </fill>
    </dxf>
    <dxf>
      <fill>
        <patternFill>
          <bgColor theme="7"/>
        </patternFill>
      </fill>
    </dxf>
    <dxf>
      <fill>
        <patternFill>
          <bgColor rgb="FFA8D08D"/>
        </patternFill>
      </fill>
    </dxf>
    <dxf>
      <fill>
        <patternFill>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C000"/>
          <bgColor rgb="FFFFC000"/>
        </patternFill>
      </fill>
    </dxf>
    <dxf>
      <fill>
        <patternFill patternType="solid">
          <fgColor rgb="FFA9D18E"/>
          <bgColor rgb="FFA9D18E"/>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9D18E"/>
          <bgColor rgb="FFA9D18E"/>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bgColor rgb="FFA8D08D"/>
        </patternFill>
      </fill>
    </dxf>
    <dxf>
      <fill>
        <patternFill>
          <bgColor rgb="FFFFC000"/>
        </patternFill>
      </fill>
    </dxf>
    <dxf>
      <fill>
        <patternFill>
          <bgColor rgb="FFFFFFFF"/>
        </patternFill>
      </fill>
    </dxf>
    <dxf>
      <fill>
        <patternFill>
          <bgColor rgb="FF9999FF"/>
        </patternFill>
      </fill>
    </dxf>
    <dxf>
      <fill>
        <patternFill>
          <bgColor rgb="FFFF5050"/>
        </patternFill>
      </fill>
    </dxf>
    <dxf>
      <fill>
        <patternFill>
          <bgColor rgb="FFA8D08D"/>
        </patternFill>
      </fill>
    </dxf>
    <dxf>
      <fill>
        <patternFill>
          <bgColor rgb="FFFF5050"/>
        </patternFill>
      </fill>
    </dxf>
    <dxf>
      <fill>
        <patternFill>
          <bgColor rgb="FFFF5050"/>
        </patternFill>
      </fill>
    </dxf>
    <dxf>
      <fill>
        <patternFill>
          <bgColor rgb="FFFFFF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C00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5050"/>
        </patternFill>
      </fill>
    </dxf>
    <dxf>
      <fill>
        <patternFill>
          <bgColor rgb="FFFFFFFF"/>
        </patternFill>
      </fill>
    </dxf>
    <dxf>
      <fill>
        <patternFill>
          <bgColor rgb="FFFF5050"/>
        </patternFill>
      </fill>
    </dxf>
    <dxf>
      <fill>
        <patternFill>
          <bgColor rgb="FFA9D18E"/>
        </patternFill>
      </fill>
    </dxf>
    <dxf>
      <fill>
        <patternFill>
          <bgColor rgb="FFA9D18E"/>
        </patternFill>
      </fill>
    </dxf>
    <dxf>
      <fill>
        <patternFill>
          <bgColor rgb="FFFFC000"/>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9999FF"/>
        </patternFill>
      </fill>
    </dxf>
    <dxf>
      <fill>
        <patternFill>
          <bgColor rgb="FFFFFFFF"/>
        </patternFill>
      </fill>
    </dxf>
    <dxf>
      <fill>
        <patternFill>
          <bgColor rgb="FFFF5050"/>
        </patternFill>
      </fill>
    </dxf>
    <dxf>
      <font>
        <b/>
        <color rgb="FFFF0000"/>
      </font>
      <fill>
        <patternFill>
          <bgColor rgb="FFFFFFFF"/>
        </patternFill>
      </fill>
    </dxf>
    <dxf>
      <fill>
        <patternFill>
          <bgColor rgb="FFA8D08D"/>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9999FF"/>
        </patternFill>
      </fill>
    </dxf>
    <dxf>
      <fill>
        <patternFill>
          <bgColor rgb="FFFF5050"/>
        </patternFill>
      </fill>
    </dxf>
    <dxf>
      <fill>
        <patternFill>
          <bgColor rgb="FFA8D08D"/>
        </patternFill>
      </fill>
    </dxf>
    <dxf>
      <fill>
        <patternFill>
          <bgColor rgb="FFFF5050"/>
        </patternFill>
      </fill>
    </dxf>
    <dxf>
      <fill>
        <patternFill>
          <bgColor rgb="FFFFC000"/>
        </patternFill>
      </fill>
    </dxf>
    <dxf>
      <fill>
        <patternFill>
          <bgColor rgb="FFA8D08D"/>
        </patternFill>
      </fill>
    </dxf>
    <dxf>
      <fill>
        <patternFill>
          <bgColor rgb="FFFFFFFF"/>
        </patternFill>
      </fill>
    </dxf>
    <dxf>
      <fill>
        <patternFill>
          <bgColor rgb="FFFF5050"/>
        </patternFill>
      </fill>
    </dxf>
    <dxf>
      <fill>
        <patternFill>
          <bgColor rgb="FF9999FF"/>
        </patternFill>
      </fill>
    </dxf>
    <dxf>
      <fill>
        <patternFill>
          <bgColor rgb="FFA8D08D"/>
        </patternFill>
      </fill>
    </dxf>
    <dxf>
      <fill>
        <patternFill>
          <bgColor rgb="FFFFFFFF"/>
        </patternFill>
      </fill>
    </dxf>
    <dxf>
      <fill>
        <patternFill>
          <bgColor rgb="FFA9D18E"/>
        </patternFill>
      </fill>
    </dxf>
    <dxf>
      <fill>
        <patternFill>
          <bgColor rgb="FFFF5050"/>
        </patternFill>
      </fill>
    </dxf>
    <dxf>
      <fill>
        <patternFill>
          <bgColor rgb="FFFFFFFF"/>
        </patternFill>
      </fill>
    </dxf>
    <dxf>
      <fill>
        <patternFill>
          <bgColor rgb="FFFFC000"/>
        </patternFill>
      </fill>
    </dxf>
    <dxf>
      <fill>
        <patternFill>
          <bgColor rgb="FF9999FF"/>
        </patternFill>
      </fill>
    </dxf>
    <dxf>
      <fill>
        <patternFill>
          <bgColor rgb="FFFF5050"/>
        </patternFill>
      </fill>
    </dxf>
    <dxf>
      <fill>
        <patternFill>
          <bgColor rgb="FFA8D08D"/>
        </patternFill>
      </fill>
    </dxf>
    <dxf>
      <fill>
        <patternFill>
          <bgColor rgb="FFFFFFFF"/>
        </patternFill>
      </fill>
    </dxf>
    <dxf>
      <fill>
        <patternFill patternType="solid">
          <fgColor rgb="FF9999FF"/>
          <bgColor rgb="FF9999FF"/>
        </patternFill>
      </fill>
    </dxf>
    <dxf>
      <fill>
        <patternFill patternType="solid">
          <fgColor theme="0"/>
          <bgColor theme="0"/>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rgb="FFFF5050"/>
          <bgColor rgb="FFFF5050"/>
        </patternFill>
      </fill>
    </dxf>
    <dxf>
      <fill>
        <patternFill patternType="solid">
          <fgColor theme="0"/>
          <bgColor theme="0"/>
        </patternFill>
      </fill>
    </dxf>
    <dxf>
      <fill>
        <patternFill patternType="solid">
          <fgColor theme="0"/>
          <bgColor theme="0"/>
        </patternFill>
      </fill>
    </dxf>
    <dxf>
      <fill>
        <patternFill patternType="solid">
          <fgColor rgb="FFFF5050"/>
          <bgColor rgb="FFFF5050"/>
        </patternFill>
      </fill>
    </dxf>
    <dxf>
      <fill>
        <patternFill patternType="solid">
          <fgColor rgb="FFFF5050"/>
          <bgColor rgb="FFFF5050"/>
        </patternFill>
      </fill>
    </dxf>
    <dxf>
      <fill>
        <patternFill patternType="solid">
          <fgColor theme="0"/>
          <bgColor theme="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theme="7"/>
          <bgColor theme="7"/>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bgColor rgb="FFFFFFFF"/>
        </patternFill>
      </fill>
    </dxf>
    <dxf>
      <fill>
        <patternFill>
          <bgColor rgb="FFFFC000"/>
        </patternFill>
      </fill>
    </dxf>
    <dxf>
      <fill>
        <patternFill>
          <bgColor rgb="FF9999FF"/>
        </patternFill>
      </fill>
    </dxf>
    <dxf>
      <fill>
        <patternFill>
          <bgColor rgb="FFA8D08D"/>
        </patternFill>
      </fill>
    </dxf>
    <dxf>
      <fill>
        <patternFill>
          <bgColor rgb="FFFF5050"/>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bgColor rgb="FFFFFFFF"/>
        </patternFill>
      </fill>
    </dxf>
    <dxf>
      <fill>
        <patternFill>
          <bgColor rgb="FF9999FF"/>
        </patternFill>
      </fill>
    </dxf>
    <dxf>
      <fill>
        <patternFill>
          <bgColor rgb="FFA8D08D"/>
        </patternFill>
      </fill>
    </dxf>
    <dxf>
      <fill>
        <patternFill>
          <bgColor rgb="FFA8D08D"/>
        </patternFill>
      </fill>
    </dxf>
    <dxf>
      <fill>
        <patternFill>
          <bgColor rgb="FFFF5050"/>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FFFFFF"/>
          <bgColor rgb="FFFFFFFF"/>
        </patternFill>
      </fill>
    </dxf>
    <dxf>
      <fill>
        <patternFill patternType="solid">
          <fgColor rgb="FFA8D08D"/>
          <bgColor rgb="FFA8D08D"/>
        </patternFill>
      </fill>
    </dxf>
    <dxf>
      <font>
        <b/>
        <color rgb="FFFF0000"/>
      </font>
      <fill>
        <patternFill patternType="solid">
          <fgColor rgb="FFFFFFFF"/>
          <bgColor rgb="FFFFFFFF"/>
        </patternFill>
      </fill>
    </dxf>
    <dxf>
      <fill>
        <patternFill patternType="solid">
          <fgColor rgb="FFFFC000"/>
          <bgColor rgb="FFFFC000"/>
        </patternFill>
      </fill>
    </dxf>
    <dxf>
      <fill>
        <patternFill patternType="solid">
          <fgColor rgb="FFFF5050"/>
          <bgColor rgb="FFFF5050"/>
        </patternFill>
      </fill>
    </dxf>
    <dxf>
      <fill>
        <patternFill patternType="solid">
          <fgColor rgb="FFFF5050"/>
          <bgColor rgb="FFFF5050"/>
        </patternFill>
      </fill>
    </dxf>
    <dxf>
      <fill>
        <patternFill patternType="solid">
          <fgColor rgb="FFFFFFFF"/>
          <bgColor rgb="FFFFFFFF"/>
        </patternFill>
      </fill>
    </dxf>
    <dxf>
      <font>
        <b/>
        <color rgb="FFFF0000"/>
      </font>
      <fill>
        <patternFill patternType="solid">
          <fgColor rgb="FFFFFFFF"/>
          <bgColor rgb="FFFFFFFF"/>
        </patternFill>
      </fill>
    </dxf>
    <dxf>
      <fill>
        <patternFill patternType="solid">
          <fgColor rgb="FFFFC000"/>
          <bgColor rgb="FFFFC00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A8D08D"/>
          <bgColor rgb="FFA8D08D"/>
        </patternFill>
      </fill>
    </dxf>
    <dxf>
      <fill>
        <patternFill patternType="solid">
          <fgColor rgb="FFFFFFFF"/>
          <bgColor rgb="FFFFFFFF"/>
        </patternFill>
      </fill>
    </dxf>
    <dxf>
      <font>
        <b/>
        <color rgb="FFFF0000"/>
      </font>
      <fill>
        <patternFill patternType="solid">
          <fgColor rgb="FFFFFFFF"/>
          <bgColor rgb="FFFFFFFF"/>
        </patternFill>
      </fill>
    </dxf>
    <dxf>
      <fill>
        <patternFill patternType="solid">
          <fgColor rgb="FFFFC000"/>
          <bgColor rgb="FFFFC000"/>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A8D08D"/>
          <bgColor rgb="FFA8D08D"/>
        </patternFill>
      </fill>
    </dxf>
    <dxf>
      <fill>
        <patternFill patternType="solid">
          <fgColor rgb="FFFFFFFF"/>
          <bgColor rgb="FFFFFFFF"/>
        </patternFill>
      </fill>
    </dxf>
    <dxf>
      <font>
        <b/>
        <color rgb="FFFF0000"/>
      </font>
      <fill>
        <patternFill patternType="solid">
          <fgColor rgb="FFFFFFFF"/>
          <bgColor rgb="FFFFFFFF"/>
        </patternFill>
      </fill>
    </dxf>
    <dxf>
      <fill>
        <patternFill patternType="solid">
          <fgColor rgb="FFFFC000"/>
          <bgColor rgb="FFFFC000"/>
        </patternFill>
      </fill>
    </dxf>
    <dxf>
      <fill>
        <patternFill patternType="solid">
          <fgColor rgb="FFA8D08D"/>
          <bgColor rgb="FFA8D08D"/>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A8D08D"/>
        </patternFill>
      </fill>
    </dxf>
    <dxf>
      <fill>
        <patternFill>
          <bgColor rgb="FFFFFFFF"/>
        </patternFill>
      </fill>
    </dxf>
    <dxf>
      <fill>
        <patternFill>
          <bgColor rgb="FF9999FF"/>
        </patternFill>
      </fill>
    </dxf>
    <dxf>
      <fill>
        <patternFill>
          <bgColor rgb="FFFF5050"/>
        </patternFill>
      </fill>
    </dxf>
    <dxf>
      <fill>
        <patternFill>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rgb="FFFFFFFF"/>
          <bgColor rgb="FFFFFFFF"/>
        </patternFill>
      </fill>
    </dxf>
    <dxf>
      <fill>
        <patternFill patternType="solid">
          <fgColor rgb="FF9999FF"/>
          <bgColor rgb="FF9999FF"/>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ont>
        <b/>
        <color rgb="FFFF0000"/>
      </font>
      <fill>
        <patternFill patternType="solid">
          <fgColor rgb="FFFFFFFF"/>
          <bgColor rgb="FFFFFFFF"/>
        </patternFill>
      </fill>
    </dxf>
    <dxf>
      <font>
        <b/>
        <color rgb="FFFF0000"/>
      </font>
      <fill>
        <patternFill patternType="solid">
          <fgColor rgb="FFFFFFFF"/>
          <bgColor rgb="FFFFFFFF"/>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ont>
        <b/>
        <color rgb="FFFF0000"/>
      </font>
      <fill>
        <patternFill patternType="solid">
          <fgColor rgb="FFFFFFFF"/>
          <bgColor rgb="FFFFFFFF"/>
        </patternFill>
      </fill>
    </dxf>
    <dxf>
      <font>
        <b/>
        <color rgb="FFFF0000"/>
      </font>
      <fill>
        <patternFill patternType="solid">
          <fgColor rgb="FFFFFFFF"/>
          <bgColor rgb="FFFFFFFF"/>
        </patternFill>
      </fill>
    </dxf>
    <dxf>
      <fill>
        <patternFill patternType="solid">
          <fgColor rgb="FFFF5050"/>
          <bgColor rgb="FFFF5050"/>
        </patternFill>
      </fill>
    </dxf>
    <dxf>
      <font>
        <b/>
        <color rgb="FFFF0000"/>
      </font>
      <fill>
        <patternFill patternType="solid">
          <fgColor rgb="FFFFFFFF"/>
          <bgColor rgb="FFFFFFFF"/>
        </patternFill>
      </fill>
    </dxf>
    <dxf>
      <fill>
        <patternFill patternType="solid">
          <fgColor rgb="FFFFC000"/>
          <bgColor rgb="FFFFC000"/>
        </patternFill>
      </fill>
    </dxf>
    <dxf>
      <font>
        <b/>
        <color rgb="FFFF0000"/>
      </font>
      <fill>
        <patternFill patternType="solid">
          <fgColor rgb="FFFFFFFF"/>
          <bgColor rgb="FFFFFFFF"/>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9999FF"/>
          <bgColor rgb="FF9999FF"/>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FFFFFF"/>
          <bgColor rgb="FFFFFFFF"/>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FFC000"/>
          <bgColor rgb="FFFFC000"/>
        </patternFill>
      </fill>
    </dxf>
    <dxf>
      <fill>
        <patternFill patternType="solid">
          <fgColor rgb="FFFFFFFF"/>
          <bgColor rgb="FFFFFFFF"/>
        </patternFill>
      </fill>
    </dxf>
    <dxf>
      <fill>
        <patternFill patternType="solid">
          <fgColor rgb="FF9999FF"/>
          <bgColor rgb="FF9999FF"/>
        </patternFill>
      </fill>
    </dxf>
    <dxf>
      <fill>
        <patternFill patternType="solid">
          <fgColor rgb="FFFFC000"/>
          <bgColor rgb="FFFFC00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5050"/>
          <bgColor rgb="FFFF5050"/>
        </patternFill>
      </fill>
    </dxf>
    <dxf>
      <fill>
        <patternFill patternType="solid">
          <fgColor rgb="FFFFC000"/>
          <bgColor rgb="FFFFC000"/>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C000"/>
          <bgColor rgb="FFFFC000"/>
        </patternFill>
      </fill>
    </dxf>
    <dxf>
      <fill>
        <patternFill patternType="solid">
          <fgColor rgb="FFFFFFFF"/>
          <bgColor rgb="FFFFFFFF"/>
        </patternFill>
      </fill>
    </dxf>
    <dxf>
      <fill>
        <patternFill patternType="solid">
          <fgColor rgb="FFFFC000"/>
          <bgColor rgb="FFFFC000"/>
        </patternFill>
      </fill>
    </dxf>
    <dxf>
      <fill>
        <patternFill patternType="solid">
          <fgColor rgb="FFA8D08D"/>
          <bgColor rgb="FFA8D08D"/>
        </patternFill>
      </fill>
    </dxf>
    <dxf>
      <fill>
        <patternFill patternType="solid">
          <fgColor rgb="FFFF5050"/>
          <bgColor rgb="FFFF5050"/>
        </patternFill>
      </fill>
    </dxf>
    <dxf>
      <fill>
        <patternFill patternType="solid">
          <fgColor rgb="FFA8D08D"/>
          <bgColor rgb="FFA8D08D"/>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FF5050"/>
          <bgColor rgb="FFFF5050"/>
        </patternFill>
      </fill>
    </dxf>
    <dxf>
      <fill>
        <patternFill patternType="solid">
          <fgColor rgb="FFA9D18E"/>
          <bgColor rgb="FFA9D18E"/>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A8D08D"/>
          <bgColor rgb="FFA8D08D"/>
        </patternFill>
      </fill>
    </dxf>
    <dxf>
      <fill>
        <patternFill patternType="solid">
          <fgColor theme="7"/>
          <bgColor theme="7"/>
        </patternFill>
      </fill>
    </dxf>
    <dxf>
      <fill>
        <patternFill patternType="solid">
          <fgColor rgb="FFFFC000"/>
          <bgColor rgb="FFFFC000"/>
        </patternFill>
      </fill>
    </dxf>
    <dxf>
      <fill>
        <patternFill patternType="solid">
          <fgColor rgb="FFFFFFFF"/>
          <bgColor rgb="FFFFFFFF"/>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theme="0"/>
          <bgColor theme="0"/>
        </patternFill>
      </fill>
    </dxf>
    <dxf>
      <fill>
        <patternFill patternType="solid">
          <fgColor rgb="FF9999FF"/>
          <bgColor rgb="FF9999FF"/>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theme="0"/>
          <bgColor theme="0"/>
        </patternFill>
      </fill>
    </dxf>
    <dxf>
      <fill>
        <patternFill patternType="solid">
          <fgColor rgb="FFA8D08D"/>
          <bgColor rgb="FFA8D08D"/>
        </patternFill>
      </fill>
    </dxf>
    <dxf>
      <fill>
        <patternFill patternType="solid">
          <fgColor rgb="FF9999FF"/>
          <bgColor rgb="FF9999FF"/>
        </patternFill>
      </fill>
    </dxf>
    <dxf>
      <fill>
        <patternFill patternType="solid">
          <fgColor rgb="FFFFC000"/>
          <bgColor rgb="FFFFC000"/>
        </patternFill>
      </fill>
    </dxf>
    <dxf>
      <fill>
        <patternFill patternType="solid">
          <fgColor rgb="FFA8D08D"/>
          <bgColor rgb="FFA8D08D"/>
        </patternFill>
      </fill>
    </dxf>
    <dxf>
      <fill>
        <patternFill patternType="solid">
          <fgColor rgb="FFFF5050"/>
          <bgColor rgb="FFFF5050"/>
        </patternFill>
      </fill>
    </dxf>
    <dxf>
      <fill>
        <patternFill patternType="solid">
          <fgColor rgb="FFFFFFFF"/>
          <bgColor rgb="FFFFFF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A8D08D"/>
          <bgColor rgb="FFA8D08D"/>
        </patternFill>
      </fill>
    </dxf>
    <dxf>
      <fill>
        <patternFill patternType="solid">
          <fgColor rgb="FFFFFFFF"/>
          <bgColor rgb="FFFFFFFF"/>
        </patternFill>
      </fill>
    </dxf>
    <dxf>
      <fill>
        <patternFill patternType="solid">
          <fgColor rgb="FF9999FF"/>
          <bgColor rgb="FF9999FF"/>
        </patternFill>
      </fill>
    </dxf>
    <dxf>
      <fill>
        <patternFill patternType="solid">
          <fgColor rgb="FFFFC000"/>
          <bgColor rgb="FFFFC00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5050"/>
          <bgColor rgb="FFFF5050"/>
        </patternFill>
      </fill>
    </dxf>
    <dxf>
      <font>
        <b/>
        <color rgb="FFFF0000"/>
      </font>
      <fill>
        <patternFill patternType="solid">
          <fgColor rgb="FFFFFFFF"/>
          <bgColor rgb="FFFFFFFF"/>
        </patternFill>
      </fill>
    </dxf>
    <dxf>
      <fill>
        <patternFill patternType="solid">
          <fgColor rgb="FFFFC000"/>
          <bgColor rgb="FFFFC000"/>
        </patternFill>
      </fill>
    </dxf>
    <dxf>
      <fill>
        <patternFill patternType="solid">
          <fgColor rgb="FFA8D08D"/>
          <bgColor rgb="FFA8D08D"/>
        </patternFill>
      </fill>
    </dxf>
    <dxf>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9999FF"/>
          <bgColor rgb="FF9999FF"/>
        </patternFill>
      </fill>
    </dxf>
    <dxf>
      <fill>
        <patternFill patternType="solid">
          <fgColor rgb="FFFF5050"/>
          <bgColor rgb="FFFF5050"/>
        </patternFill>
      </fill>
    </dxf>
    <dxf>
      <fill>
        <patternFill patternType="solid">
          <fgColor rgb="FFFFFFFF"/>
          <bgColor rgb="FFFFFFFF"/>
        </patternFill>
      </fill>
    </dxf>
    <dxf>
      <fill>
        <patternFill patternType="solid">
          <fgColor rgb="FF9999FF"/>
          <bgColor rgb="FF9999FF"/>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FFFFFF"/>
          <bgColor rgb="FFFFFFFF"/>
        </patternFill>
      </fill>
    </dxf>
    <dxf>
      <fill>
        <patternFill patternType="solid">
          <fgColor rgb="FF9999FF"/>
          <bgColor rgb="FF9999FF"/>
        </patternFill>
      </fill>
    </dxf>
    <dxf>
      <fill>
        <patternFill patternType="solid">
          <fgColor rgb="FFFF5050"/>
          <bgColor rgb="FFFF5050"/>
        </patternFill>
      </fill>
    </dxf>
    <dxf>
      <fill>
        <patternFill patternType="solid">
          <fgColor rgb="FFFFFFFF"/>
          <bgColor rgb="FFFFFFFF"/>
        </patternFill>
      </fill>
    </dxf>
    <dxf>
      <fill>
        <patternFill patternType="solid">
          <fgColor rgb="FFA9D18E"/>
          <bgColor rgb="FFA9D18E"/>
        </patternFill>
      </fill>
    </dxf>
    <dxf>
      <fill>
        <patternFill patternType="solid">
          <fgColor theme="0"/>
          <bgColor theme="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theme="0"/>
          <bgColor theme="0"/>
        </patternFill>
      </fill>
    </dxf>
    <dxf>
      <fill>
        <patternFill patternType="solid">
          <fgColor rgb="FFA8D08D"/>
          <bgColor rgb="FFA8D08D"/>
        </patternFill>
      </fill>
    </dxf>
    <dxf>
      <fill>
        <patternFill patternType="solid">
          <fgColor theme="7"/>
          <bgColor theme="7"/>
        </patternFill>
      </fill>
    </dxf>
    <dxf>
      <fill>
        <patternFill patternType="solid">
          <fgColor rgb="FFFFC000"/>
          <bgColor rgb="FFFFC000"/>
        </patternFill>
      </fill>
    </dxf>
    <dxf>
      <fill>
        <patternFill patternType="solid">
          <fgColor rgb="FF9999FF"/>
          <bgColor rgb="FF9999FF"/>
        </patternFill>
      </fill>
    </dxf>
    <dxf>
      <fill>
        <patternFill patternType="solid">
          <fgColor rgb="FFFF5050"/>
          <bgColor rgb="FFFF5050"/>
        </patternFill>
      </fill>
    </dxf>
    <dxf>
      <fill>
        <patternFill patternType="solid">
          <fgColor rgb="FFFFFFFF"/>
          <bgColor rgb="FFFFFFFF"/>
        </patternFill>
      </fill>
    </dxf>
    <dxf>
      <fill>
        <patternFill patternType="solid">
          <fgColor theme="7"/>
          <bgColor theme="7"/>
        </patternFill>
      </fill>
    </dxf>
    <dxf>
      <fill>
        <patternFill patternType="solid">
          <fgColor rgb="FF9999FF"/>
          <bgColor rgb="FF9999FF"/>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5050"/>
          <bgColor rgb="FFFF5050"/>
        </patternFill>
      </fill>
    </dxf>
    <dxf>
      <fill>
        <patternFill patternType="solid">
          <fgColor theme="0"/>
          <bgColor theme="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5050"/>
          <bgColor rgb="FFFF5050"/>
        </patternFill>
      </fill>
    </dxf>
    <dxf>
      <fill>
        <patternFill patternType="solid">
          <fgColor theme="0"/>
          <bgColor theme="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theme="0"/>
          <bgColor theme="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C000"/>
          <bgColor rgb="FFFFC000"/>
        </patternFill>
      </fill>
    </dxf>
    <dxf>
      <fill>
        <patternFill patternType="solid">
          <fgColor rgb="FFA8D08D"/>
          <bgColor rgb="FFA8D08D"/>
        </patternFill>
      </fill>
    </dxf>
    <dxf>
      <fill>
        <patternFill patternType="solid">
          <fgColor rgb="FFFF5050"/>
          <bgColor rgb="FFFF5050"/>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C000"/>
          <bgColor rgb="FFFFC000"/>
        </patternFill>
      </fill>
    </dxf>
    <dxf>
      <fill>
        <patternFill patternType="solid">
          <fgColor rgb="FFA8D08D"/>
          <bgColor rgb="FFA8D08D"/>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C000"/>
          <bgColor rgb="FFFFC000"/>
        </patternFill>
      </fill>
    </dxf>
    <dxf>
      <fill>
        <patternFill patternType="solid">
          <fgColor rgb="FFA8D08D"/>
          <bgColor rgb="FFA8D08D"/>
        </patternFill>
      </fill>
    </dxf>
    <dxf>
      <fill>
        <patternFill patternType="solid">
          <fgColor rgb="FFFFFFFF"/>
          <bgColor rgb="FFFFFFFF"/>
        </patternFill>
      </fill>
    </dxf>
    <dxf>
      <font>
        <b/>
        <color rgb="FFFF0000"/>
      </font>
      <fill>
        <patternFill patternType="solid">
          <fgColor rgb="FFFFFFFF"/>
          <bgColor rgb="FFFFFFFF"/>
        </patternFill>
      </fill>
    </dxf>
    <dxf>
      <fill>
        <patternFill patternType="solid">
          <fgColor rgb="FFA8D08D"/>
          <bgColor rgb="FFA8D08D"/>
        </patternFill>
      </fill>
    </dxf>
    <dxf>
      <fill>
        <patternFill patternType="solid">
          <fgColor rgb="FFFF5050"/>
          <bgColor rgb="FFFF5050"/>
        </patternFill>
      </fill>
    </dxf>
    <dxf>
      <fill>
        <patternFill patternType="solid">
          <fgColor rgb="FFFFFFFF"/>
          <bgColor rgb="FFFFFFFF"/>
        </patternFill>
      </fill>
    </dxf>
    <dxf>
      <fill>
        <patternFill patternType="solid">
          <fgColor rgb="FFFFFFFF"/>
          <bgColor rgb="FFFFFFFF"/>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theme="0"/>
          <bgColor theme="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A8D08D"/>
          <bgColor rgb="FFA8D08D"/>
        </patternFill>
      </fill>
    </dxf>
    <dxf>
      <fill>
        <patternFill>
          <bgColor theme="0" tint="-0.34998626667073579"/>
        </patternFill>
      </fill>
    </dxf>
    <dxf>
      <fill>
        <patternFill>
          <bgColor theme="9" tint="-0.24994659260841701"/>
        </patternFill>
      </fill>
    </dxf>
    <dxf>
      <fill>
        <patternFill>
          <bgColor rgb="FFC00000"/>
        </patternFill>
      </fill>
    </dxf>
    <dxf>
      <fill>
        <patternFill>
          <bgColor theme="9" tint="0.39994506668294322"/>
        </patternFill>
      </fill>
    </dxf>
    <dxf>
      <fill>
        <patternFill>
          <bgColor rgb="FFFFC000"/>
        </patternFill>
      </fill>
    </dxf>
  </dxfs>
  <tableStyles count="1" defaultTableStyle="TableStyleMedium2" defaultPivotStyle="PivotStyleLight16">
    <tableStyle name="Invisible" pivot="0" table="0" count="0" xr9:uid="{00000000-0011-0000-FFFF-FFFF0000000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PCA/PCA%202026/Versao%20final%20PCA26/Entregues%20areas%20v-final/PCA_2026_versao%20final%20SENG.xlsx" TargetMode="External"/><Relationship Id="rId1" Type="http://schemas.openxmlformats.org/officeDocument/2006/relationships/externalLinkPath" Target="/Drives%20compartilhados/DADM/PCA/PCA%202026/Versao%20final%20PCA26/Entregues%20areas%20v-final/PCA_2026_versao%20final%20SE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6\Versao%20final%20PCA26\PCA_2026_v-final_p%20calcul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rives%20compartilhados\SENG\ADMINISTRATIVO\ORCAMENTO\PCA%202025\PCA_2025_v%207.1%20sem%20DLs%20e%20ILs%20peq%20valo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escola/artigos/plano-anual-de-capacitacao" TargetMode="External"/><Relationship Id="rId2" Type="http://schemas.openxmlformats.org/officeDocument/2006/relationships/hyperlink" Target="https://portal.trt3.jus.br/intranet/tec-informacao/planejamento-de-tic/plano-de-contratacao-de-solucoes-de-tic-pcstic" TargetMode="External"/><Relationship Id="rId1" Type="http://schemas.openxmlformats.org/officeDocument/2006/relationships/hyperlink" Target="https://portal.trt3.jus.br/escola/artigos/plano-anual-de-capacitacao" TargetMode="External"/><Relationship Id="rId5" Type="http://schemas.openxmlformats.org/officeDocument/2006/relationships/printerSettings" Target="../printerSettings/printerSettings1.bin"/><Relationship Id="rId4" Type="http://schemas.openxmlformats.org/officeDocument/2006/relationships/hyperlink" Target="https://portal.trt3.jus.br/intranet/tec-informacao/planejamento-de-tic/plano-de-contratacao-de-solucoes-de-tic-pcst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HS995"/>
  <sheetViews>
    <sheetView showGridLines="0" tabSelected="1" view="pageBreakPreview" topLeftCell="B1" zoomScale="60" zoomScaleNormal="60" workbookViewId="0">
      <selection activeCell="N9" sqref="N9"/>
    </sheetView>
  </sheetViews>
  <sheetFormatPr defaultColWidth="12.59765625" defaultRowHeight="15" customHeight="1"/>
  <cols>
    <col min="1" max="1" width="30.09765625" style="552" hidden="1" customWidth="1"/>
    <col min="2" max="2" width="11.5" style="552" customWidth="1"/>
    <col min="3" max="3" width="15.5" style="552" customWidth="1"/>
    <col min="4" max="4" width="35.8984375" style="573" customWidth="1"/>
    <col min="5" max="5" width="39.19921875" style="571" customWidth="1"/>
    <col min="6" max="6" width="14.09765625" style="552" customWidth="1"/>
    <col min="7" max="7" width="15.69921875" style="570" customWidth="1"/>
    <col min="8" max="8" width="19.19921875" style="552" customWidth="1"/>
    <col min="9" max="9" width="18.19921875" style="552" customWidth="1"/>
    <col min="10" max="10" width="15" style="570" customWidth="1"/>
    <col min="11" max="11" width="11.59765625" style="552" customWidth="1"/>
    <col min="12" max="12" width="13.3984375" style="552" customWidth="1"/>
    <col min="13" max="13" width="15.3984375" style="572" customWidth="1"/>
    <col min="14" max="14" width="15.09765625" style="572" customWidth="1"/>
    <col min="15" max="15" width="22" style="581" customWidth="1"/>
    <col min="16" max="16" width="14.09765625" style="588" customWidth="1"/>
    <col min="17" max="227" width="12.59765625" style="566"/>
    <col min="228" max="16384" width="12.59765625" style="552"/>
  </cols>
  <sheetData>
    <row r="1" spans="1:16" ht="21.75" customHeight="1" thickBot="1">
      <c r="A1" s="584"/>
      <c r="B1" s="642" t="s">
        <v>1528</v>
      </c>
      <c r="C1" s="643"/>
      <c r="D1" s="643"/>
      <c r="E1" s="643"/>
      <c r="F1" s="643"/>
      <c r="G1" s="643"/>
      <c r="H1" s="643"/>
      <c r="I1" s="643"/>
      <c r="J1" s="643"/>
      <c r="K1" s="643"/>
      <c r="L1" s="643"/>
      <c r="M1" s="643"/>
      <c r="N1" s="643"/>
      <c r="O1" s="643"/>
      <c r="P1" s="644"/>
    </row>
    <row r="2" spans="1:16" ht="6.6" customHeight="1" thickBot="1">
      <c r="A2" s="553"/>
      <c r="B2" s="553"/>
      <c r="C2" s="555"/>
      <c r="D2" s="554"/>
      <c r="E2" s="554"/>
      <c r="F2" s="554"/>
      <c r="G2" s="554"/>
      <c r="H2" s="557"/>
      <c r="I2" s="557"/>
      <c r="J2" s="554"/>
      <c r="K2" s="558"/>
      <c r="L2" s="558"/>
      <c r="M2" s="554"/>
      <c r="N2" s="554"/>
      <c r="O2" s="567"/>
      <c r="P2" s="587"/>
    </row>
    <row r="3" spans="1:16" ht="21.75" customHeight="1" thickBot="1">
      <c r="A3" s="585"/>
      <c r="B3" s="642" t="s">
        <v>1255</v>
      </c>
      <c r="C3" s="643"/>
      <c r="D3" s="643"/>
      <c r="E3" s="643"/>
      <c r="F3" s="643"/>
      <c r="G3" s="643"/>
      <c r="H3" s="643"/>
      <c r="I3" s="643"/>
      <c r="J3" s="643"/>
      <c r="K3" s="643"/>
      <c r="L3" s="643"/>
      <c r="M3" s="643"/>
      <c r="N3" s="643"/>
      <c r="O3" s="643"/>
      <c r="P3" s="644"/>
    </row>
    <row r="4" spans="1:16" ht="4.5" customHeight="1">
      <c r="A4" s="553"/>
      <c r="B4" s="554"/>
      <c r="C4" s="555"/>
      <c r="D4" s="554"/>
      <c r="E4" s="554"/>
      <c r="F4" s="554"/>
      <c r="G4" s="554"/>
      <c r="H4" s="557"/>
      <c r="I4" s="557"/>
      <c r="J4" s="554"/>
      <c r="K4" s="558"/>
      <c r="L4" s="558"/>
      <c r="M4" s="560"/>
      <c r="N4" s="560"/>
      <c r="O4" s="567"/>
      <c r="P4" s="587"/>
    </row>
    <row r="5" spans="1:16" ht="45.75" hidden="1" customHeight="1">
      <c r="A5" s="561" t="s">
        <v>1</v>
      </c>
      <c r="B5" s="596"/>
      <c r="C5" s="560"/>
      <c r="D5" s="563"/>
      <c r="E5" s="562"/>
      <c r="F5" s="559"/>
      <c r="G5" s="559"/>
      <c r="H5" s="564"/>
      <c r="I5" s="564"/>
      <c r="J5" s="559"/>
      <c r="K5" s="640" t="s">
        <v>2</v>
      </c>
      <c r="L5" s="641"/>
      <c r="M5" s="597"/>
      <c r="N5" s="565"/>
      <c r="O5" s="567"/>
      <c r="P5" s="567"/>
    </row>
    <row r="6" spans="1:16" ht="7.2" customHeight="1" thickBot="1">
      <c r="A6" s="582"/>
      <c r="B6" s="556"/>
      <c r="C6" s="555"/>
      <c r="D6" s="556"/>
      <c r="E6" s="554"/>
      <c r="F6" s="554"/>
      <c r="G6" s="554"/>
      <c r="H6" s="557"/>
      <c r="I6" s="557"/>
      <c r="J6" s="554"/>
      <c r="K6" s="554"/>
      <c r="L6" s="558"/>
      <c r="M6" s="559"/>
      <c r="N6" s="559"/>
      <c r="O6" s="567"/>
      <c r="P6" s="567"/>
    </row>
    <row r="7" spans="1:16" ht="6" customHeight="1" thickBot="1">
      <c r="A7" s="583"/>
      <c r="B7" s="554"/>
      <c r="C7" s="554"/>
      <c r="D7" s="554"/>
      <c r="E7" s="559"/>
      <c r="F7" s="554"/>
      <c r="G7" s="554"/>
      <c r="H7" s="557"/>
      <c r="I7" s="557"/>
      <c r="J7" s="554"/>
      <c r="K7" s="558"/>
      <c r="L7" s="558"/>
      <c r="M7" s="586"/>
      <c r="N7" s="586"/>
      <c r="O7" s="587"/>
      <c r="P7" s="587"/>
    </row>
    <row r="8" spans="1:16" ht="143.25" customHeight="1" thickBot="1">
      <c r="A8" s="595" t="s">
        <v>1401</v>
      </c>
      <c r="B8" s="612" t="s">
        <v>1324</v>
      </c>
      <c r="C8" s="612" t="s">
        <v>1407</v>
      </c>
      <c r="D8" s="612" t="s">
        <v>1408</v>
      </c>
      <c r="E8" s="612" t="s">
        <v>1402</v>
      </c>
      <c r="F8" s="612" t="s">
        <v>1403</v>
      </c>
      <c r="G8" s="613" t="s">
        <v>993</v>
      </c>
      <c r="H8" s="613" t="s">
        <v>1520</v>
      </c>
      <c r="I8" s="613" t="s">
        <v>1521</v>
      </c>
      <c r="J8" s="612" t="s">
        <v>1409</v>
      </c>
      <c r="K8" s="612" t="s">
        <v>160</v>
      </c>
      <c r="L8" s="612" t="s">
        <v>1404</v>
      </c>
      <c r="M8" s="614" t="s">
        <v>958</v>
      </c>
      <c r="N8" s="614" t="s">
        <v>959</v>
      </c>
      <c r="O8" s="615" t="s">
        <v>1405</v>
      </c>
      <c r="P8" s="615" t="s">
        <v>1406</v>
      </c>
    </row>
    <row r="9" spans="1:16" ht="121.8">
      <c r="B9" s="600">
        <v>1</v>
      </c>
      <c r="C9" s="600" t="s">
        <v>4</v>
      </c>
      <c r="D9" s="598" t="s">
        <v>1582</v>
      </c>
      <c r="E9" s="599" t="s">
        <v>188</v>
      </c>
      <c r="F9" s="600">
        <v>1</v>
      </c>
      <c r="G9" s="600" t="s">
        <v>391</v>
      </c>
      <c r="H9" s="616">
        <v>20000</v>
      </c>
      <c r="I9" s="616">
        <v>20000</v>
      </c>
      <c r="J9" s="600" t="s">
        <v>16</v>
      </c>
      <c r="K9" s="601">
        <v>46203</v>
      </c>
      <c r="L9" s="601">
        <v>46295</v>
      </c>
      <c r="M9" s="600"/>
      <c r="N9" s="600"/>
      <c r="O9" s="600" t="s">
        <v>1302</v>
      </c>
      <c r="P9" s="600" t="s">
        <v>1303</v>
      </c>
    </row>
    <row r="10" spans="1:16" ht="226.2">
      <c r="B10" s="600">
        <v>2</v>
      </c>
      <c r="C10" s="600" t="s">
        <v>4</v>
      </c>
      <c r="D10" s="598" t="s">
        <v>1389</v>
      </c>
      <c r="E10" s="599" t="s">
        <v>972</v>
      </c>
      <c r="F10" s="600">
        <v>1</v>
      </c>
      <c r="G10" s="600" t="s">
        <v>185</v>
      </c>
      <c r="H10" s="617">
        <v>88640</v>
      </c>
      <c r="I10" s="617">
        <v>88640</v>
      </c>
      <c r="J10" s="600" t="s">
        <v>16</v>
      </c>
      <c r="K10" s="601">
        <v>46112</v>
      </c>
      <c r="L10" s="601">
        <v>46295</v>
      </c>
      <c r="M10" s="600"/>
      <c r="N10" s="600"/>
      <c r="O10" s="600" t="s">
        <v>1302</v>
      </c>
      <c r="P10" s="600" t="s">
        <v>1303</v>
      </c>
    </row>
    <row r="11" spans="1:16" ht="87">
      <c r="B11" s="600">
        <v>3</v>
      </c>
      <c r="C11" s="600" t="s">
        <v>4</v>
      </c>
      <c r="D11" s="598" t="s">
        <v>766</v>
      </c>
      <c r="E11" s="599" t="s">
        <v>389</v>
      </c>
      <c r="F11" s="600">
        <v>1</v>
      </c>
      <c r="G11" s="600" t="s">
        <v>391</v>
      </c>
      <c r="H11" s="617">
        <v>2000</v>
      </c>
      <c r="I11" s="617">
        <v>2000</v>
      </c>
      <c r="J11" s="600" t="s">
        <v>16</v>
      </c>
      <c r="K11" s="601">
        <v>46203</v>
      </c>
      <c r="L11" s="601">
        <v>46295</v>
      </c>
      <c r="M11" s="600"/>
      <c r="N11" s="600"/>
      <c r="O11" s="600" t="s">
        <v>1302</v>
      </c>
      <c r="P11" s="600" t="s">
        <v>1303</v>
      </c>
    </row>
    <row r="12" spans="1:16" ht="348">
      <c r="B12" s="600">
        <v>4</v>
      </c>
      <c r="C12" s="600" t="s">
        <v>4</v>
      </c>
      <c r="D12" s="598" t="s">
        <v>390</v>
      </c>
      <c r="E12" s="599" t="s">
        <v>767</v>
      </c>
      <c r="F12" s="600" t="s">
        <v>768</v>
      </c>
      <c r="G12" s="600" t="s">
        <v>178</v>
      </c>
      <c r="H12" s="617">
        <v>2000</v>
      </c>
      <c r="I12" s="617">
        <v>2000</v>
      </c>
      <c r="J12" s="600" t="s">
        <v>16</v>
      </c>
      <c r="K12" s="601">
        <v>46203</v>
      </c>
      <c r="L12" s="601">
        <v>46295</v>
      </c>
      <c r="M12" s="600"/>
      <c r="N12" s="600"/>
      <c r="O12" s="600" t="s">
        <v>1302</v>
      </c>
      <c r="P12" s="600" t="s">
        <v>1303</v>
      </c>
    </row>
    <row r="13" spans="1:16" ht="69.599999999999994">
      <c r="B13" s="600">
        <v>5</v>
      </c>
      <c r="C13" s="600" t="s">
        <v>4</v>
      </c>
      <c r="D13" s="598" t="s">
        <v>369</v>
      </c>
      <c r="E13" s="599" t="s">
        <v>184</v>
      </c>
      <c r="F13" s="600">
        <v>24</v>
      </c>
      <c r="G13" s="600" t="s">
        <v>178</v>
      </c>
      <c r="H13" s="617">
        <v>40000</v>
      </c>
      <c r="I13" s="617">
        <v>10000</v>
      </c>
      <c r="J13" s="600" t="s">
        <v>16</v>
      </c>
      <c r="K13" s="601">
        <v>46203</v>
      </c>
      <c r="L13" s="601">
        <v>46295</v>
      </c>
      <c r="M13" s="600"/>
      <c r="N13" s="600"/>
      <c r="O13" s="600" t="s">
        <v>1302</v>
      </c>
      <c r="P13" s="600" t="s">
        <v>1303</v>
      </c>
    </row>
    <row r="14" spans="1:16" ht="174">
      <c r="B14" s="600">
        <v>6</v>
      </c>
      <c r="C14" s="600" t="s">
        <v>6</v>
      </c>
      <c r="D14" s="598" t="s">
        <v>938</v>
      </c>
      <c r="E14" s="599" t="s">
        <v>205</v>
      </c>
      <c r="F14" s="600">
        <v>18</v>
      </c>
      <c r="G14" s="600" t="s">
        <v>182</v>
      </c>
      <c r="H14" s="618">
        <v>60000</v>
      </c>
      <c r="I14" s="617">
        <v>20000</v>
      </c>
      <c r="J14" s="600" t="s">
        <v>5</v>
      </c>
      <c r="K14" s="601">
        <v>46265</v>
      </c>
      <c r="L14" s="601">
        <v>46326</v>
      </c>
      <c r="M14" s="600"/>
      <c r="N14" s="600"/>
      <c r="O14" s="600" t="s">
        <v>1302</v>
      </c>
      <c r="P14" s="600" t="s">
        <v>1304</v>
      </c>
    </row>
    <row r="15" spans="1:16" ht="104.4">
      <c r="B15" s="600">
        <v>7</v>
      </c>
      <c r="C15" s="600" t="s">
        <v>6</v>
      </c>
      <c r="D15" s="598" t="s">
        <v>1653</v>
      </c>
      <c r="E15" s="599" t="s">
        <v>1583</v>
      </c>
      <c r="F15" s="600">
        <v>1</v>
      </c>
      <c r="G15" s="600" t="s">
        <v>391</v>
      </c>
      <c r="H15" s="616">
        <v>13500</v>
      </c>
      <c r="I15" s="616">
        <v>13500</v>
      </c>
      <c r="J15" s="600" t="s">
        <v>5</v>
      </c>
      <c r="K15" s="601">
        <v>45991</v>
      </c>
      <c r="L15" s="601">
        <v>46112</v>
      </c>
      <c r="M15" s="600"/>
      <c r="N15" s="600"/>
      <c r="O15" s="600" t="s">
        <v>1302</v>
      </c>
      <c r="P15" s="600" t="s">
        <v>1304</v>
      </c>
    </row>
    <row r="16" spans="1:16" ht="104.4">
      <c r="B16" s="600">
        <v>10</v>
      </c>
      <c r="C16" s="600" t="s">
        <v>6</v>
      </c>
      <c r="D16" s="598" t="s">
        <v>395</v>
      </c>
      <c r="E16" s="599" t="s">
        <v>193</v>
      </c>
      <c r="F16" s="600">
        <v>1</v>
      </c>
      <c r="G16" s="600" t="s">
        <v>391</v>
      </c>
      <c r="H16" s="618">
        <v>8500</v>
      </c>
      <c r="I16" s="619">
        <v>8500</v>
      </c>
      <c r="J16" s="600" t="s">
        <v>5</v>
      </c>
      <c r="K16" s="601">
        <v>46081</v>
      </c>
      <c r="L16" s="601">
        <v>46112</v>
      </c>
      <c r="M16" s="600"/>
      <c r="N16" s="600"/>
      <c r="O16" s="600" t="s">
        <v>1302</v>
      </c>
      <c r="P16" s="600" t="s">
        <v>1304</v>
      </c>
    </row>
    <row r="17" spans="2:16" ht="226.2">
      <c r="B17" s="600">
        <v>12</v>
      </c>
      <c r="C17" s="600" t="s">
        <v>6</v>
      </c>
      <c r="D17" s="598" t="s">
        <v>1654</v>
      </c>
      <c r="E17" s="599" t="s">
        <v>195</v>
      </c>
      <c r="F17" s="600">
        <v>6</v>
      </c>
      <c r="G17" s="600" t="s">
        <v>391</v>
      </c>
      <c r="H17" s="616">
        <v>50000</v>
      </c>
      <c r="I17" s="616">
        <v>50000</v>
      </c>
      <c r="J17" s="600" t="s">
        <v>5</v>
      </c>
      <c r="K17" s="601">
        <v>46142</v>
      </c>
      <c r="L17" s="601">
        <v>46203</v>
      </c>
      <c r="M17" s="600"/>
      <c r="N17" s="600"/>
      <c r="O17" s="600" t="s">
        <v>1302</v>
      </c>
      <c r="P17" s="600" t="s">
        <v>1304</v>
      </c>
    </row>
    <row r="18" spans="2:16" ht="69.599999999999994">
      <c r="B18" s="600">
        <v>14</v>
      </c>
      <c r="C18" s="600" t="s">
        <v>6</v>
      </c>
      <c r="D18" s="598" t="s">
        <v>984</v>
      </c>
      <c r="E18" s="599" t="s">
        <v>190</v>
      </c>
      <c r="F18" s="600">
        <v>1</v>
      </c>
      <c r="G18" s="600" t="s">
        <v>392</v>
      </c>
      <c r="H18" s="616">
        <v>20000</v>
      </c>
      <c r="I18" s="616">
        <v>20000</v>
      </c>
      <c r="J18" s="600" t="s">
        <v>5</v>
      </c>
      <c r="K18" s="601">
        <v>46265</v>
      </c>
      <c r="L18" s="601">
        <v>46387</v>
      </c>
      <c r="M18" s="600"/>
      <c r="N18" s="600"/>
      <c r="O18" s="600" t="s">
        <v>1302</v>
      </c>
      <c r="P18" s="600" t="s">
        <v>1304</v>
      </c>
    </row>
    <row r="19" spans="2:16" ht="104.4">
      <c r="B19" s="600">
        <v>15</v>
      </c>
      <c r="C19" s="600" t="s">
        <v>6</v>
      </c>
      <c r="D19" s="599" t="s">
        <v>985</v>
      </c>
      <c r="E19" s="599" t="s">
        <v>986</v>
      </c>
      <c r="F19" s="600">
        <v>1</v>
      </c>
      <c r="G19" s="600" t="s">
        <v>987</v>
      </c>
      <c r="H19" s="616">
        <v>20000</v>
      </c>
      <c r="I19" s="616">
        <v>20000</v>
      </c>
      <c r="J19" s="600" t="s">
        <v>5</v>
      </c>
      <c r="K19" s="601">
        <v>46203</v>
      </c>
      <c r="L19" s="601">
        <v>46265</v>
      </c>
      <c r="M19" s="600"/>
      <c r="N19" s="600"/>
      <c r="O19" s="600" t="s">
        <v>1302</v>
      </c>
      <c r="P19" s="600" t="s">
        <v>1304</v>
      </c>
    </row>
    <row r="20" spans="2:16" ht="104.4">
      <c r="B20" s="600">
        <v>17</v>
      </c>
      <c r="C20" s="600" t="s">
        <v>6</v>
      </c>
      <c r="D20" s="598" t="s">
        <v>989</v>
      </c>
      <c r="E20" s="599" t="s">
        <v>990</v>
      </c>
      <c r="F20" s="600">
        <v>1</v>
      </c>
      <c r="G20" s="600" t="s">
        <v>987</v>
      </c>
      <c r="H20" s="619">
        <v>22730</v>
      </c>
      <c r="I20" s="619">
        <v>22730</v>
      </c>
      <c r="J20" s="600" t="s">
        <v>5</v>
      </c>
      <c r="K20" s="601">
        <v>46265</v>
      </c>
      <c r="L20" s="601">
        <v>46295</v>
      </c>
      <c r="M20" s="600"/>
      <c r="N20" s="600"/>
      <c r="O20" s="600" t="s">
        <v>1302</v>
      </c>
      <c r="P20" s="600" t="s">
        <v>1304</v>
      </c>
    </row>
    <row r="21" spans="2:16" ht="208.8">
      <c r="B21" s="600">
        <v>19</v>
      </c>
      <c r="C21" s="600" t="s">
        <v>6</v>
      </c>
      <c r="D21" s="599" t="s">
        <v>1584</v>
      </c>
      <c r="E21" s="599" t="s">
        <v>1248</v>
      </c>
      <c r="F21" s="600">
        <v>30</v>
      </c>
      <c r="G21" s="600" t="s">
        <v>995</v>
      </c>
      <c r="H21" s="620">
        <v>57840</v>
      </c>
      <c r="I21" s="620">
        <v>57840</v>
      </c>
      <c r="J21" s="600" t="s">
        <v>5</v>
      </c>
      <c r="K21" s="601">
        <v>46112</v>
      </c>
      <c r="L21" s="601">
        <v>46142</v>
      </c>
      <c r="M21" s="600"/>
      <c r="N21" s="600"/>
      <c r="O21" s="600" t="s">
        <v>1302</v>
      </c>
      <c r="P21" s="600" t="s">
        <v>1304</v>
      </c>
    </row>
    <row r="22" spans="2:16" ht="121.8">
      <c r="B22" s="600">
        <v>23</v>
      </c>
      <c r="C22" s="600" t="s">
        <v>6</v>
      </c>
      <c r="D22" s="599" t="s">
        <v>1002</v>
      </c>
      <c r="E22" s="599" t="s">
        <v>1003</v>
      </c>
      <c r="F22" s="600">
        <v>4</v>
      </c>
      <c r="G22" s="600" t="s">
        <v>987</v>
      </c>
      <c r="H22" s="621">
        <v>98132</v>
      </c>
      <c r="I22" s="621">
        <v>98132</v>
      </c>
      <c r="J22" s="600" t="s">
        <v>5</v>
      </c>
      <c r="K22" s="601">
        <v>46173</v>
      </c>
      <c r="L22" s="601">
        <v>46265</v>
      </c>
      <c r="M22" s="600"/>
      <c r="N22" s="600"/>
      <c r="O22" s="600" t="s">
        <v>1302</v>
      </c>
      <c r="P22" s="600" t="s">
        <v>1304</v>
      </c>
    </row>
    <row r="23" spans="2:16" ht="69.599999999999994">
      <c r="B23" s="600">
        <v>24</v>
      </c>
      <c r="C23" s="600" t="s">
        <v>6</v>
      </c>
      <c r="D23" s="599" t="s">
        <v>1005</v>
      </c>
      <c r="E23" s="599" t="s">
        <v>1006</v>
      </c>
      <c r="F23" s="600">
        <v>1</v>
      </c>
      <c r="G23" s="622" t="s">
        <v>987</v>
      </c>
      <c r="H23" s="623">
        <v>18800</v>
      </c>
      <c r="I23" s="623">
        <v>18800</v>
      </c>
      <c r="J23" s="600" t="s">
        <v>5</v>
      </c>
      <c r="K23" s="601">
        <v>46142</v>
      </c>
      <c r="L23" s="601">
        <v>46173</v>
      </c>
      <c r="M23" s="600"/>
      <c r="N23" s="600"/>
      <c r="O23" s="600" t="s">
        <v>1302</v>
      </c>
      <c r="P23" s="600" t="s">
        <v>1304</v>
      </c>
    </row>
    <row r="24" spans="2:16" ht="69.599999999999994">
      <c r="B24" s="600">
        <v>27</v>
      </c>
      <c r="C24" s="600" t="s">
        <v>6</v>
      </c>
      <c r="D24" s="599" t="s">
        <v>1014</v>
      </c>
      <c r="E24" s="599" t="s">
        <v>1015</v>
      </c>
      <c r="F24" s="600">
        <v>1</v>
      </c>
      <c r="G24" s="600" t="s">
        <v>987</v>
      </c>
      <c r="H24" s="619">
        <v>20000</v>
      </c>
      <c r="I24" s="619">
        <v>20000</v>
      </c>
      <c r="J24" s="600" t="s">
        <v>5</v>
      </c>
      <c r="K24" s="601">
        <v>46234</v>
      </c>
      <c r="L24" s="601">
        <v>46326</v>
      </c>
      <c r="M24" s="600"/>
      <c r="N24" s="600"/>
      <c r="O24" s="600" t="s">
        <v>1302</v>
      </c>
      <c r="P24" s="600" t="s">
        <v>1304</v>
      </c>
    </row>
    <row r="25" spans="2:16" ht="104.4">
      <c r="B25" s="600">
        <v>30</v>
      </c>
      <c r="C25" s="600" t="s">
        <v>155</v>
      </c>
      <c r="D25" s="598" t="s">
        <v>769</v>
      </c>
      <c r="E25" s="599" t="s">
        <v>207</v>
      </c>
      <c r="F25" s="600">
        <v>1</v>
      </c>
      <c r="G25" s="600" t="s">
        <v>185</v>
      </c>
      <c r="H25" s="617">
        <v>204552.38</v>
      </c>
      <c r="I25" s="617">
        <v>204552.38</v>
      </c>
      <c r="J25" s="600" t="s">
        <v>16</v>
      </c>
      <c r="K25" s="601">
        <v>45930</v>
      </c>
      <c r="L25" s="601">
        <v>46081</v>
      </c>
      <c r="M25" s="600"/>
      <c r="N25" s="600"/>
      <c r="O25" s="600" t="s">
        <v>1302</v>
      </c>
      <c r="P25" s="600" t="s">
        <v>1305</v>
      </c>
    </row>
    <row r="26" spans="2:16" ht="313.2">
      <c r="B26" s="600">
        <v>31</v>
      </c>
      <c r="C26" s="600" t="s">
        <v>155</v>
      </c>
      <c r="D26" s="598" t="s">
        <v>771</v>
      </c>
      <c r="E26" s="599" t="s">
        <v>1585</v>
      </c>
      <c r="F26" s="600">
        <v>5</v>
      </c>
      <c r="G26" s="600" t="s">
        <v>451</v>
      </c>
      <c r="H26" s="619">
        <v>50000</v>
      </c>
      <c r="I26" s="619">
        <v>50000</v>
      </c>
      <c r="J26" s="600" t="s">
        <v>5</v>
      </c>
      <c r="K26" s="601">
        <v>46081</v>
      </c>
      <c r="L26" s="601">
        <v>46173</v>
      </c>
      <c r="M26" s="600"/>
      <c r="N26" s="600"/>
      <c r="O26" s="600" t="s">
        <v>773</v>
      </c>
      <c r="P26" s="600" t="s">
        <v>1304</v>
      </c>
    </row>
    <row r="27" spans="2:16" ht="121.8">
      <c r="B27" s="600">
        <v>33</v>
      </c>
      <c r="C27" s="600" t="s">
        <v>155</v>
      </c>
      <c r="D27" s="598" t="s">
        <v>778</v>
      </c>
      <c r="E27" s="599" t="s">
        <v>210</v>
      </c>
      <c r="F27" s="600">
        <v>5</v>
      </c>
      <c r="G27" s="600" t="s">
        <v>451</v>
      </c>
      <c r="H27" s="617">
        <v>50000</v>
      </c>
      <c r="I27" s="617">
        <v>50000</v>
      </c>
      <c r="J27" s="600" t="s">
        <v>5</v>
      </c>
      <c r="K27" s="601">
        <v>46234</v>
      </c>
      <c r="L27" s="601">
        <v>46326</v>
      </c>
      <c r="M27" s="600"/>
      <c r="N27" s="600"/>
      <c r="O27" s="600" t="s">
        <v>776</v>
      </c>
      <c r="P27" s="600" t="s">
        <v>1304</v>
      </c>
    </row>
    <row r="28" spans="2:16" ht="104.4">
      <c r="B28" s="600">
        <v>34</v>
      </c>
      <c r="C28" s="600" t="s">
        <v>155</v>
      </c>
      <c r="D28" s="598" t="s">
        <v>1390</v>
      </c>
      <c r="E28" s="599" t="s">
        <v>453</v>
      </c>
      <c r="F28" s="600">
        <v>1</v>
      </c>
      <c r="G28" s="600" t="s">
        <v>185</v>
      </c>
      <c r="H28" s="617">
        <v>184171.31</v>
      </c>
      <c r="I28" s="617">
        <v>184171.31</v>
      </c>
      <c r="J28" s="600" t="s">
        <v>5</v>
      </c>
      <c r="K28" s="601">
        <v>46112</v>
      </c>
      <c r="L28" s="601">
        <v>46173</v>
      </c>
      <c r="M28" s="600"/>
      <c r="N28" s="600"/>
      <c r="O28" s="600" t="s">
        <v>1302</v>
      </c>
      <c r="P28" s="600" t="s">
        <v>1303</v>
      </c>
    </row>
    <row r="29" spans="2:16" ht="139.19999999999999">
      <c r="B29" s="600">
        <v>35</v>
      </c>
      <c r="C29" s="600" t="s">
        <v>154</v>
      </c>
      <c r="D29" s="598" t="s">
        <v>779</v>
      </c>
      <c r="E29" s="599" t="s">
        <v>455</v>
      </c>
      <c r="F29" s="600">
        <v>60</v>
      </c>
      <c r="G29" s="600" t="s">
        <v>456</v>
      </c>
      <c r="H29" s="617">
        <v>14125</v>
      </c>
      <c r="I29" s="617">
        <v>5084.1000000000004</v>
      </c>
      <c r="J29" s="600" t="s">
        <v>11</v>
      </c>
      <c r="K29" s="601">
        <v>46112</v>
      </c>
      <c r="L29" s="601">
        <v>46203</v>
      </c>
      <c r="M29" s="600"/>
      <c r="N29" s="600"/>
      <c r="O29" s="600" t="s">
        <v>457</v>
      </c>
      <c r="P29" s="600" t="s">
        <v>1303</v>
      </c>
    </row>
    <row r="30" spans="2:16" ht="261">
      <c r="B30" s="600">
        <v>36</v>
      </c>
      <c r="C30" s="600" t="s">
        <v>165</v>
      </c>
      <c r="D30" s="598" t="s">
        <v>458</v>
      </c>
      <c r="E30" s="599" t="s">
        <v>459</v>
      </c>
      <c r="F30" s="600">
        <v>1</v>
      </c>
      <c r="G30" s="600" t="s">
        <v>460</v>
      </c>
      <c r="H30" s="617">
        <v>178513</v>
      </c>
      <c r="I30" s="617">
        <v>178513</v>
      </c>
      <c r="J30" s="600" t="s">
        <v>5</v>
      </c>
      <c r="K30" s="601">
        <v>46173</v>
      </c>
      <c r="L30" s="601">
        <v>46356</v>
      </c>
      <c r="M30" s="600"/>
      <c r="N30" s="600"/>
      <c r="O30" s="600" t="s">
        <v>1302</v>
      </c>
      <c r="P30" s="600" t="s">
        <v>1304</v>
      </c>
    </row>
    <row r="31" spans="2:16" ht="69.599999999999994">
      <c r="B31" s="600">
        <v>37</v>
      </c>
      <c r="C31" s="600" t="s">
        <v>165</v>
      </c>
      <c r="D31" s="598" t="s">
        <v>370</v>
      </c>
      <c r="E31" s="599" t="s">
        <v>371</v>
      </c>
      <c r="F31" s="600">
        <v>1</v>
      </c>
      <c r="G31" s="600" t="s">
        <v>461</v>
      </c>
      <c r="H31" s="617">
        <v>11037</v>
      </c>
      <c r="I31" s="617">
        <v>11037</v>
      </c>
      <c r="J31" s="600" t="s">
        <v>5</v>
      </c>
      <c r="K31" s="601">
        <v>46173</v>
      </c>
      <c r="L31" s="601">
        <v>46356</v>
      </c>
      <c r="M31" s="600"/>
      <c r="N31" s="600"/>
      <c r="O31" s="600" t="s">
        <v>1302</v>
      </c>
      <c r="P31" s="600" t="s">
        <v>1303</v>
      </c>
    </row>
    <row r="32" spans="2:16" ht="348">
      <c r="B32" s="600" t="s">
        <v>1586</v>
      </c>
      <c r="C32" s="600" t="s">
        <v>165</v>
      </c>
      <c r="D32" s="602" t="s">
        <v>1587</v>
      </c>
      <c r="E32" s="624" t="s">
        <v>1588</v>
      </c>
      <c r="F32" s="606">
        <v>1</v>
      </c>
      <c r="G32" s="606" t="s">
        <v>987</v>
      </c>
      <c r="H32" s="625">
        <v>20000</v>
      </c>
      <c r="I32" s="625">
        <v>20000</v>
      </c>
      <c r="J32" s="600" t="s">
        <v>5</v>
      </c>
      <c r="K32" s="601">
        <v>46173</v>
      </c>
      <c r="L32" s="601">
        <v>46356</v>
      </c>
      <c r="M32" s="600"/>
      <c r="N32" s="600"/>
      <c r="O32" s="600" t="s">
        <v>1591</v>
      </c>
      <c r="P32" s="600" t="s">
        <v>1592</v>
      </c>
    </row>
    <row r="33" spans="2:16" ht="121.8">
      <c r="B33" s="600">
        <v>38</v>
      </c>
      <c r="C33" s="600" t="s">
        <v>163</v>
      </c>
      <c r="D33" s="598" t="s">
        <v>783</v>
      </c>
      <c r="E33" s="599" t="s">
        <v>215</v>
      </c>
      <c r="F33" s="600">
        <v>579.70000000000005</v>
      </c>
      <c r="G33" s="600" t="s">
        <v>781</v>
      </c>
      <c r="H33" s="617">
        <v>47567</v>
      </c>
      <c r="I33" s="617">
        <v>47567</v>
      </c>
      <c r="J33" s="600" t="s">
        <v>5</v>
      </c>
      <c r="K33" s="601">
        <v>46265</v>
      </c>
      <c r="L33" s="601">
        <v>46387</v>
      </c>
      <c r="M33" s="600"/>
      <c r="N33" s="600"/>
      <c r="O33" s="600" t="s">
        <v>217</v>
      </c>
      <c r="P33" s="600" t="s">
        <v>1303</v>
      </c>
    </row>
    <row r="34" spans="2:16" ht="104.4">
      <c r="B34" s="600">
        <v>39</v>
      </c>
      <c r="C34" s="600" t="s">
        <v>976</v>
      </c>
      <c r="D34" s="598" t="s">
        <v>462</v>
      </c>
      <c r="E34" s="598" t="s">
        <v>1589</v>
      </c>
      <c r="F34" s="600">
        <v>1</v>
      </c>
      <c r="G34" s="600" t="s">
        <v>185</v>
      </c>
      <c r="H34" s="617">
        <v>151000</v>
      </c>
      <c r="I34" s="617">
        <v>62916.66</v>
      </c>
      <c r="J34" s="600" t="s">
        <v>11</v>
      </c>
      <c r="K34" s="601">
        <v>46173</v>
      </c>
      <c r="L34" s="601">
        <v>46265</v>
      </c>
      <c r="M34" s="600"/>
      <c r="N34" s="600"/>
      <c r="O34" s="600" t="s">
        <v>217</v>
      </c>
      <c r="P34" s="600" t="s">
        <v>1304</v>
      </c>
    </row>
    <row r="35" spans="2:16" ht="87">
      <c r="B35" s="600">
        <v>40</v>
      </c>
      <c r="C35" s="600" t="s">
        <v>976</v>
      </c>
      <c r="D35" s="598" t="s">
        <v>859</v>
      </c>
      <c r="E35" s="598" t="s">
        <v>1037</v>
      </c>
      <c r="F35" s="600">
        <v>4</v>
      </c>
      <c r="G35" s="600" t="s">
        <v>465</v>
      </c>
      <c r="H35" s="617">
        <v>40000</v>
      </c>
      <c r="I35" s="617">
        <v>40000</v>
      </c>
      <c r="J35" s="600" t="s">
        <v>16</v>
      </c>
      <c r="K35" s="601">
        <v>46265</v>
      </c>
      <c r="L35" s="601">
        <v>46387</v>
      </c>
      <c r="M35" s="600"/>
      <c r="N35" s="600"/>
      <c r="O35" s="600" t="s">
        <v>217</v>
      </c>
      <c r="P35" s="600" t="s">
        <v>1304</v>
      </c>
    </row>
    <row r="36" spans="2:16" ht="104.4">
      <c r="B36" s="600">
        <v>41</v>
      </c>
      <c r="C36" s="600" t="s">
        <v>976</v>
      </c>
      <c r="D36" s="598" t="s">
        <v>1391</v>
      </c>
      <c r="E36" s="599" t="s">
        <v>1590</v>
      </c>
      <c r="F36" s="600">
        <v>1</v>
      </c>
      <c r="G36" s="600" t="s">
        <v>185</v>
      </c>
      <c r="H36" s="617">
        <v>186000</v>
      </c>
      <c r="I36" s="617">
        <v>73500</v>
      </c>
      <c r="J36" s="600" t="s">
        <v>11</v>
      </c>
      <c r="K36" s="601">
        <v>46142</v>
      </c>
      <c r="L36" s="601">
        <v>46326</v>
      </c>
      <c r="M36" s="600"/>
      <c r="N36" s="600"/>
      <c r="O36" s="600" t="s">
        <v>217</v>
      </c>
      <c r="P36" s="600" t="s">
        <v>1304</v>
      </c>
    </row>
    <row r="37" spans="2:16" ht="156.6">
      <c r="B37" s="600">
        <v>42</v>
      </c>
      <c r="C37" s="600" t="s">
        <v>12</v>
      </c>
      <c r="D37" s="598" t="s">
        <v>372</v>
      </c>
      <c r="E37" s="599" t="s">
        <v>373</v>
      </c>
      <c r="F37" s="600">
        <v>1</v>
      </c>
      <c r="G37" s="600" t="s">
        <v>400</v>
      </c>
      <c r="H37" s="617">
        <v>22000</v>
      </c>
      <c r="I37" s="617">
        <v>22000</v>
      </c>
      <c r="J37" s="600" t="s">
        <v>5</v>
      </c>
      <c r="K37" s="601">
        <v>46295</v>
      </c>
      <c r="L37" s="601">
        <v>46356</v>
      </c>
      <c r="M37" s="600"/>
      <c r="N37" s="600"/>
      <c r="O37" s="600" t="s">
        <v>401</v>
      </c>
      <c r="P37" s="600" t="s">
        <v>1303</v>
      </c>
    </row>
    <row r="38" spans="2:16" ht="191.4">
      <c r="B38" s="600">
        <v>45</v>
      </c>
      <c r="C38" s="600" t="s">
        <v>13</v>
      </c>
      <c r="D38" s="598" t="s">
        <v>1043</v>
      </c>
      <c r="E38" s="599" t="s">
        <v>1046</v>
      </c>
      <c r="F38" s="600">
        <v>1</v>
      </c>
      <c r="G38" s="600" t="s">
        <v>1047</v>
      </c>
      <c r="H38" s="617">
        <v>62725</v>
      </c>
      <c r="I38" s="617">
        <v>62725</v>
      </c>
      <c r="J38" s="600" t="s">
        <v>16</v>
      </c>
      <c r="K38" s="601">
        <v>46173</v>
      </c>
      <c r="L38" s="601">
        <v>46295</v>
      </c>
      <c r="M38" s="600"/>
      <c r="N38" s="600"/>
      <c r="O38" s="600" t="s">
        <v>1302</v>
      </c>
      <c r="P38" s="600" t="s">
        <v>1303</v>
      </c>
    </row>
    <row r="39" spans="2:16" ht="191.4">
      <c r="B39" s="600">
        <v>46</v>
      </c>
      <c r="C39" s="600" t="s">
        <v>17</v>
      </c>
      <c r="D39" s="598" t="s">
        <v>466</v>
      </c>
      <c r="E39" s="599" t="s">
        <v>222</v>
      </c>
      <c r="F39" s="600">
        <v>1</v>
      </c>
      <c r="G39" s="599" t="s">
        <v>465</v>
      </c>
      <c r="H39" s="619">
        <v>500000</v>
      </c>
      <c r="I39" s="619">
        <v>500000</v>
      </c>
      <c r="J39" s="600" t="s">
        <v>11</v>
      </c>
      <c r="K39" s="601">
        <v>46142</v>
      </c>
      <c r="L39" s="601">
        <v>46326</v>
      </c>
      <c r="M39" s="600"/>
      <c r="N39" s="600"/>
      <c r="O39" s="600" t="s">
        <v>1057</v>
      </c>
      <c r="P39" s="600" t="s">
        <v>1303</v>
      </c>
    </row>
    <row r="40" spans="2:16" ht="52.2">
      <c r="B40" s="600">
        <v>47</v>
      </c>
      <c r="C40" s="600" t="s">
        <v>19</v>
      </c>
      <c r="D40" s="598" t="s">
        <v>758</v>
      </c>
      <c r="E40" s="599" t="s">
        <v>230</v>
      </c>
      <c r="F40" s="600">
        <v>12</v>
      </c>
      <c r="G40" s="600" t="s">
        <v>182</v>
      </c>
      <c r="H40" s="617">
        <v>1200</v>
      </c>
      <c r="I40" s="617">
        <v>1200</v>
      </c>
      <c r="J40" s="600" t="s">
        <v>5</v>
      </c>
      <c r="K40" s="601">
        <v>46112</v>
      </c>
      <c r="L40" s="601">
        <v>46203</v>
      </c>
      <c r="M40" s="600"/>
      <c r="N40" s="600"/>
      <c r="O40" s="600" t="s">
        <v>402</v>
      </c>
      <c r="P40" s="600" t="s">
        <v>1303</v>
      </c>
    </row>
    <row r="41" spans="2:16" ht="243.6">
      <c r="B41" s="600">
        <v>48</v>
      </c>
      <c r="C41" s="600" t="s">
        <v>19</v>
      </c>
      <c r="D41" s="598" t="s">
        <v>1040</v>
      </c>
      <c r="E41" s="599" t="s">
        <v>1051</v>
      </c>
      <c r="F41" s="600">
        <v>60</v>
      </c>
      <c r="G41" s="600" t="s">
        <v>750</v>
      </c>
      <c r="H41" s="617">
        <v>1597020</v>
      </c>
      <c r="I41" s="617">
        <v>341828</v>
      </c>
      <c r="J41" s="600" t="s">
        <v>11</v>
      </c>
      <c r="K41" s="601">
        <v>46112</v>
      </c>
      <c r="L41" s="601">
        <v>46203</v>
      </c>
      <c r="M41" s="600"/>
      <c r="N41" s="600"/>
      <c r="O41" s="600" t="s">
        <v>228</v>
      </c>
      <c r="P41" s="600" t="s">
        <v>1303</v>
      </c>
    </row>
    <row r="42" spans="2:16" ht="156.6">
      <c r="B42" s="600">
        <v>49</v>
      </c>
      <c r="C42" s="600" t="s">
        <v>19</v>
      </c>
      <c r="D42" s="598" t="s">
        <v>403</v>
      </c>
      <c r="E42" s="599" t="s">
        <v>760</v>
      </c>
      <c r="F42" s="600">
        <v>1</v>
      </c>
      <c r="G42" s="600" t="s">
        <v>185</v>
      </c>
      <c r="H42" s="617">
        <v>10000</v>
      </c>
      <c r="I42" s="617">
        <v>10000</v>
      </c>
      <c r="J42" s="600" t="s">
        <v>5</v>
      </c>
      <c r="K42" s="601">
        <v>46203</v>
      </c>
      <c r="L42" s="601">
        <v>46295</v>
      </c>
      <c r="M42" s="600"/>
      <c r="N42" s="600"/>
      <c r="O42" s="600" t="s">
        <v>228</v>
      </c>
      <c r="P42" s="600" t="s">
        <v>860</v>
      </c>
    </row>
    <row r="43" spans="2:16" ht="156.6">
      <c r="B43" s="600">
        <v>50</v>
      </c>
      <c r="C43" s="600" t="s">
        <v>19</v>
      </c>
      <c r="D43" s="598" t="s">
        <v>404</v>
      </c>
      <c r="E43" s="599" t="s">
        <v>227</v>
      </c>
      <c r="F43" s="600">
        <v>3</v>
      </c>
      <c r="G43" s="600" t="s">
        <v>182</v>
      </c>
      <c r="H43" s="617">
        <v>20000</v>
      </c>
      <c r="I43" s="617">
        <v>20000</v>
      </c>
      <c r="J43" s="600" t="s">
        <v>11</v>
      </c>
      <c r="K43" s="601">
        <v>46203</v>
      </c>
      <c r="L43" s="601">
        <v>46295</v>
      </c>
      <c r="M43" s="600"/>
      <c r="N43" s="600"/>
      <c r="O43" s="600" t="s">
        <v>402</v>
      </c>
      <c r="P43" s="600" t="s">
        <v>860</v>
      </c>
    </row>
    <row r="44" spans="2:16" ht="295.8">
      <c r="B44" s="600">
        <v>51</v>
      </c>
      <c r="C44" s="600" t="s">
        <v>19</v>
      </c>
      <c r="D44" s="598" t="s">
        <v>1049</v>
      </c>
      <c r="E44" s="599" t="s">
        <v>1050</v>
      </c>
      <c r="F44" s="600">
        <v>2</v>
      </c>
      <c r="G44" s="600" t="s">
        <v>862</v>
      </c>
      <c r="H44" s="619">
        <v>4000</v>
      </c>
      <c r="I44" s="619">
        <v>4000</v>
      </c>
      <c r="J44" s="600" t="s">
        <v>11</v>
      </c>
      <c r="K44" s="601">
        <v>46081</v>
      </c>
      <c r="L44" s="601">
        <v>46173</v>
      </c>
      <c r="M44" s="600"/>
      <c r="N44" s="600"/>
      <c r="O44" s="600" t="s">
        <v>232</v>
      </c>
      <c r="P44" s="600" t="s">
        <v>860</v>
      </c>
    </row>
    <row r="45" spans="2:16" ht="278.39999999999998">
      <c r="B45" s="600">
        <v>52</v>
      </c>
      <c r="C45" s="600" t="s">
        <v>19</v>
      </c>
      <c r="D45" s="598" t="s">
        <v>861</v>
      </c>
      <c r="E45" s="599" t="s">
        <v>863</v>
      </c>
      <c r="F45" s="600">
        <v>2</v>
      </c>
      <c r="G45" s="600" t="s">
        <v>864</v>
      </c>
      <c r="H45" s="619">
        <v>8000</v>
      </c>
      <c r="I45" s="619">
        <v>8000</v>
      </c>
      <c r="J45" s="600" t="s">
        <v>11</v>
      </c>
      <c r="K45" s="601">
        <v>46203</v>
      </c>
      <c r="L45" s="601">
        <v>46173</v>
      </c>
      <c r="M45" s="600"/>
      <c r="N45" s="600"/>
      <c r="O45" s="600" t="s">
        <v>232</v>
      </c>
      <c r="P45" s="600" t="s">
        <v>860</v>
      </c>
    </row>
    <row r="46" spans="2:16" ht="191.4">
      <c r="B46" s="600">
        <v>53</v>
      </c>
      <c r="C46" s="600" t="s">
        <v>20</v>
      </c>
      <c r="D46" s="598" t="s">
        <v>467</v>
      </c>
      <c r="E46" s="599" t="s">
        <v>468</v>
      </c>
      <c r="F46" s="598" t="s">
        <v>867</v>
      </c>
      <c r="G46" s="599" t="s">
        <v>868</v>
      </c>
      <c r="H46" s="617">
        <v>119659</v>
      </c>
      <c r="I46" s="617">
        <v>52365.52</v>
      </c>
      <c r="J46" s="600" t="s">
        <v>11</v>
      </c>
      <c r="K46" s="601">
        <v>46203</v>
      </c>
      <c r="L46" s="601">
        <v>46265</v>
      </c>
      <c r="M46" s="600"/>
      <c r="N46" s="600"/>
      <c r="O46" s="600" t="s">
        <v>1302</v>
      </c>
      <c r="P46" s="600" t="s">
        <v>1303</v>
      </c>
    </row>
    <row r="47" spans="2:16" ht="139.19999999999999">
      <c r="B47" s="600">
        <v>54</v>
      </c>
      <c r="C47" s="600" t="s">
        <v>20</v>
      </c>
      <c r="D47" s="598" t="s">
        <v>1392</v>
      </c>
      <c r="E47" s="599" t="s">
        <v>468</v>
      </c>
      <c r="F47" s="600" t="s">
        <v>469</v>
      </c>
      <c r="G47" s="600" t="s">
        <v>185</v>
      </c>
      <c r="H47" s="617">
        <v>411453.7</v>
      </c>
      <c r="I47" s="617">
        <v>142536.44</v>
      </c>
      <c r="J47" s="600" t="s">
        <v>11</v>
      </c>
      <c r="K47" s="601">
        <v>46295</v>
      </c>
      <c r="L47" s="601">
        <v>46387</v>
      </c>
      <c r="M47" s="600"/>
      <c r="N47" s="600"/>
      <c r="O47" s="600" t="s">
        <v>1302</v>
      </c>
      <c r="P47" s="600" t="s">
        <v>1303</v>
      </c>
    </row>
    <row r="48" spans="2:16" ht="104.4">
      <c r="B48" s="600">
        <v>55</v>
      </c>
      <c r="C48" s="600" t="s">
        <v>20</v>
      </c>
      <c r="D48" s="598" t="s">
        <v>470</v>
      </c>
      <c r="E48" s="599" t="s">
        <v>471</v>
      </c>
      <c r="F48" s="600" t="s">
        <v>472</v>
      </c>
      <c r="G48" s="600" t="s">
        <v>473</v>
      </c>
      <c r="H48" s="617">
        <v>7512</v>
      </c>
      <c r="I48" s="617">
        <v>3017.51</v>
      </c>
      <c r="J48" s="600" t="s">
        <v>11</v>
      </c>
      <c r="K48" s="601">
        <v>46173</v>
      </c>
      <c r="L48" s="601">
        <v>46234</v>
      </c>
      <c r="M48" s="600"/>
      <c r="N48" s="600"/>
      <c r="O48" s="600" t="s">
        <v>1302</v>
      </c>
      <c r="P48" s="600" t="s">
        <v>1307</v>
      </c>
    </row>
    <row r="49" spans="2:16" ht="87">
      <c r="B49" s="600">
        <v>56</v>
      </c>
      <c r="C49" s="600" t="s">
        <v>20</v>
      </c>
      <c r="D49" s="598" t="s">
        <v>474</v>
      </c>
      <c r="E49" s="599" t="s">
        <v>475</v>
      </c>
      <c r="F49" s="600" t="s">
        <v>469</v>
      </c>
      <c r="G49" s="600" t="s">
        <v>185</v>
      </c>
      <c r="H49" s="617">
        <v>1469870.68</v>
      </c>
      <c r="I49" s="617">
        <v>489956.89</v>
      </c>
      <c r="J49" s="600" t="s">
        <v>11</v>
      </c>
      <c r="K49" s="601">
        <v>46173</v>
      </c>
      <c r="L49" s="601">
        <v>46265</v>
      </c>
      <c r="M49" s="600"/>
      <c r="N49" s="600"/>
      <c r="O49" s="600" t="s">
        <v>1302</v>
      </c>
      <c r="P49" s="600" t="s">
        <v>1303</v>
      </c>
    </row>
    <row r="50" spans="2:16" ht="87">
      <c r="B50" s="600">
        <v>57</v>
      </c>
      <c r="C50" s="600" t="s">
        <v>20</v>
      </c>
      <c r="D50" s="598" t="s">
        <v>477</v>
      </c>
      <c r="E50" s="599" t="s">
        <v>478</v>
      </c>
      <c r="F50" s="600">
        <v>247</v>
      </c>
      <c r="G50" s="600" t="s">
        <v>487</v>
      </c>
      <c r="H50" s="617">
        <v>23999983.699999999</v>
      </c>
      <c r="I50" s="617">
        <v>10462776.605166666</v>
      </c>
      <c r="J50" s="600" t="s">
        <v>11</v>
      </c>
      <c r="K50" s="601">
        <v>46081</v>
      </c>
      <c r="L50" s="601">
        <v>46112</v>
      </c>
      <c r="M50" s="600"/>
      <c r="N50" s="600"/>
      <c r="O50" s="600" t="s">
        <v>1300</v>
      </c>
      <c r="P50" s="600" t="s">
        <v>1308</v>
      </c>
    </row>
    <row r="51" spans="2:16" ht="104.4">
      <c r="B51" s="600">
        <v>58</v>
      </c>
      <c r="C51" s="600" t="s">
        <v>20</v>
      </c>
      <c r="D51" s="598" t="s">
        <v>479</v>
      </c>
      <c r="E51" s="599" t="s">
        <v>480</v>
      </c>
      <c r="F51" s="600">
        <v>62</v>
      </c>
      <c r="G51" s="600" t="s">
        <v>487</v>
      </c>
      <c r="H51" s="617">
        <v>3113601</v>
      </c>
      <c r="I51" s="617">
        <v>864889.16666666663</v>
      </c>
      <c r="J51" s="600" t="s">
        <v>11</v>
      </c>
      <c r="K51" s="601">
        <v>46234</v>
      </c>
      <c r="L51" s="601">
        <v>46265</v>
      </c>
      <c r="M51" s="600"/>
      <c r="N51" s="600"/>
      <c r="O51" s="600" t="s">
        <v>1302</v>
      </c>
      <c r="P51" s="600" t="s">
        <v>1309</v>
      </c>
    </row>
    <row r="52" spans="2:16" ht="69.599999999999994">
      <c r="B52" s="600">
        <v>59</v>
      </c>
      <c r="C52" s="600" t="s">
        <v>20</v>
      </c>
      <c r="D52" s="598" t="s">
        <v>481</v>
      </c>
      <c r="E52" s="599" t="s">
        <v>480</v>
      </c>
      <c r="F52" s="600">
        <v>43</v>
      </c>
      <c r="G52" s="600" t="s">
        <v>487</v>
      </c>
      <c r="H52" s="617">
        <v>2359329</v>
      </c>
      <c r="I52" s="617">
        <v>83222.31180000001</v>
      </c>
      <c r="J52" s="600" t="s">
        <v>11</v>
      </c>
      <c r="K52" s="601">
        <v>46326</v>
      </c>
      <c r="L52" s="601">
        <v>46356</v>
      </c>
      <c r="M52" s="626"/>
      <c r="N52" s="626"/>
      <c r="O52" s="600" t="s">
        <v>1302</v>
      </c>
      <c r="P52" s="600" t="s">
        <v>1309</v>
      </c>
    </row>
    <row r="53" spans="2:16" ht="87">
      <c r="B53" s="600">
        <v>60</v>
      </c>
      <c r="C53" s="600" t="s">
        <v>20</v>
      </c>
      <c r="D53" s="598" t="s">
        <v>483</v>
      </c>
      <c r="E53" s="599" t="s">
        <v>480</v>
      </c>
      <c r="F53" s="600">
        <v>43</v>
      </c>
      <c r="G53" s="600" t="s">
        <v>487</v>
      </c>
      <c r="H53" s="617">
        <v>2296111</v>
      </c>
      <c r="I53" s="617">
        <v>2270161.4790000003</v>
      </c>
      <c r="J53" s="600" t="s">
        <v>11</v>
      </c>
      <c r="K53" s="601">
        <v>46295</v>
      </c>
      <c r="L53" s="601">
        <v>46387</v>
      </c>
      <c r="M53" s="626"/>
      <c r="N53" s="626"/>
      <c r="O53" s="600" t="s">
        <v>1302</v>
      </c>
      <c r="P53" s="600" t="s">
        <v>1309</v>
      </c>
    </row>
    <row r="54" spans="2:16" ht="104.4">
      <c r="B54" s="600">
        <v>61</v>
      </c>
      <c r="C54" s="600" t="s">
        <v>20</v>
      </c>
      <c r="D54" s="598" t="s">
        <v>485</v>
      </c>
      <c r="E54" s="599" t="s">
        <v>480</v>
      </c>
      <c r="F54" s="600">
        <v>236</v>
      </c>
      <c r="G54" s="600" t="s">
        <v>487</v>
      </c>
      <c r="H54" s="617">
        <v>19147949.16</v>
      </c>
      <c r="I54" s="617">
        <v>14155806.937499998</v>
      </c>
      <c r="J54" s="600" t="s">
        <v>11</v>
      </c>
      <c r="K54" s="601">
        <v>46234</v>
      </c>
      <c r="L54" s="601">
        <v>46265</v>
      </c>
      <c r="M54" s="600"/>
      <c r="N54" s="600"/>
      <c r="O54" s="600" t="s">
        <v>1302</v>
      </c>
      <c r="P54" s="600" t="s">
        <v>1310</v>
      </c>
    </row>
    <row r="55" spans="2:16" ht="87">
      <c r="B55" s="600">
        <v>62</v>
      </c>
      <c r="C55" s="600" t="s">
        <v>20</v>
      </c>
      <c r="D55" s="598" t="s">
        <v>880</v>
      </c>
      <c r="E55" s="599" t="s">
        <v>486</v>
      </c>
      <c r="F55" s="600">
        <v>28</v>
      </c>
      <c r="G55" s="600" t="s">
        <v>487</v>
      </c>
      <c r="H55" s="617">
        <v>3291886</v>
      </c>
      <c r="I55" s="617">
        <v>2871257.9228666667</v>
      </c>
      <c r="J55" s="600" t="s">
        <v>11</v>
      </c>
      <c r="K55" s="601">
        <v>46022</v>
      </c>
      <c r="L55" s="601">
        <v>46053</v>
      </c>
      <c r="M55" s="600"/>
      <c r="N55" s="600"/>
      <c r="O55" s="600" t="s">
        <v>1302</v>
      </c>
      <c r="P55" s="600" t="s">
        <v>1311</v>
      </c>
    </row>
    <row r="56" spans="2:16" ht="104.4">
      <c r="B56" s="600">
        <v>63</v>
      </c>
      <c r="C56" s="600" t="s">
        <v>20</v>
      </c>
      <c r="D56" s="598" t="s">
        <v>488</v>
      </c>
      <c r="E56" s="599" t="s">
        <v>489</v>
      </c>
      <c r="F56" s="600" t="s">
        <v>490</v>
      </c>
      <c r="G56" s="600" t="s">
        <v>185</v>
      </c>
      <c r="H56" s="617">
        <v>119331</v>
      </c>
      <c r="I56" s="617">
        <v>39496.199999999997</v>
      </c>
      <c r="J56" s="600" t="s">
        <v>11</v>
      </c>
      <c r="K56" s="601">
        <v>46173</v>
      </c>
      <c r="L56" s="601">
        <v>46356</v>
      </c>
      <c r="M56" s="600"/>
      <c r="N56" s="600"/>
      <c r="O56" s="600" t="s">
        <v>1302</v>
      </c>
      <c r="P56" s="600" t="s">
        <v>1303</v>
      </c>
    </row>
    <row r="57" spans="2:16" ht="52.2">
      <c r="B57" s="600">
        <v>64</v>
      </c>
      <c r="C57" s="600" t="s">
        <v>20</v>
      </c>
      <c r="D57" s="598" t="s">
        <v>492</v>
      </c>
      <c r="E57" s="599" t="s">
        <v>244</v>
      </c>
      <c r="F57" s="600">
        <v>12</v>
      </c>
      <c r="G57" s="600" t="s">
        <v>182</v>
      </c>
      <c r="H57" s="617">
        <v>25585.11</v>
      </c>
      <c r="I57" s="617">
        <v>5398.46</v>
      </c>
      <c r="J57" s="600" t="s">
        <v>11</v>
      </c>
      <c r="K57" s="601">
        <v>46173</v>
      </c>
      <c r="L57" s="601">
        <v>46326</v>
      </c>
      <c r="M57" s="600"/>
      <c r="N57" s="600"/>
      <c r="O57" s="600" t="s">
        <v>1302</v>
      </c>
      <c r="P57" s="600" t="s">
        <v>1303</v>
      </c>
    </row>
    <row r="58" spans="2:16" ht="87">
      <c r="B58" s="600">
        <v>65</v>
      </c>
      <c r="C58" s="600" t="s">
        <v>20</v>
      </c>
      <c r="D58" s="598" t="s">
        <v>493</v>
      </c>
      <c r="E58" s="599" t="s">
        <v>494</v>
      </c>
      <c r="F58" s="600" t="s">
        <v>490</v>
      </c>
      <c r="G58" s="600" t="s">
        <v>185</v>
      </c>
      <c r="H58" s="617">
        <v>20950</v>
      </c>
      <c r="I58" s="617">
        <v>3807.11</v>
      </c>
      <c r="J58" s="600" t="s">
        <v>5</v>
      </c>
      <c r="K58" s="601">
        <v>46203</v>
      </c>
      <c r="L58" s="601">
        <v>46295</v>
      </c>
      <c r="M58" s="626"/>
      <c r="N58" s="626"/>
      <c r="O58" s="600" t="s">
        <v>1302</v>
      </c>
      <c r="P58" s="600" t="s">
        <v>1303</v>
      </c>
    </row>
    <row r="59" spans="2:16" ht="104.4">
      <c r="B59" s="600">
        <v>66</v>
      </c>
      <c r="C59" s="600" t="s">
        <v>20</v>
      </c>
      <c r="D59" s="598" t="s">
        <v>1523</v>
      </c>
      <c r="E59" s="599" t="s">
        <v>1522</v>
      </c>
      <c r="F59" s="600" t="s">
        <v>490</v>
      </c>
      <c r="G59" s="600" t="s">
        <v>185</v>
      </c>
      <c r="H59" s="617">
        <v>20413</v>
      </c>
      <c r="I59" s="617">
        <v>3290.12</v>
      </c>
      <c r="J59" s="600" t="s">
        <v>5</v>
      </c>
      <c r="K59" s="601">
        <v>46234</v>
      </c>
      <c r="L59" s="601">
        <v>46326</v>
      </c>
      <c r="M59" s="600"/>
      <c r="N59" s="600"/>
      <c r="O59" s="600" t="s">
        <v>1302</v>
      </c>
      <c r="P59" s="600" t="s">
        <v>1303</v>
      </c>
    </row>
    <row r="60" spans="2:16" ht="52.2">
      <c r="B60" s="600">
        <v>67</v>
      </c>
      <c r="C60" s="600" t="s">
        <v>20</v>
      </c>
      <c r="D60" s="598" t="s">
        <v>497</v>
      </c>
      <c r="E60" s="599" t="s">
        <v>498</v>
      </c>
      <c r="F60" s="600">
        <v>2</v>
      </c>
      <c r="G60" s="600" t="s">
        <v>499</v>
      </c>
      <c r="H60" s="617">
        <v>13319</v>
      </c>
      <c r="I60" s="617">
        <v>13319</v>
      </c>
      <c r="J60" s="600" t="s">
        <v>11</v>
      </c>
      <c r="K60" s="601">
        <v>46234</v>
      </c>
      <c r="L60" s="601">
        <v>46356</v>
      </c>
      <c r="M60" s="626"/>
      <c r="N60" s="626"/>
      <c r="O60" s="600" t="s">
        <v>1302</v>
      </c>
      <c r="P60" s="600" t="s">
        <v>1303</v>
      </c>
    </row>
    <row r="61" spans="2:16" ht="87">
      <c r="B61" s="600">
        <v>68</v>
      </c>
      <c r="C61" s="600" t="s">
        <v>20</v>
      </c>
      <c r="D61" s="598" t="s">
        <v>500</v>
      </c>
      <c r="E61" s="599" t="s">
        <v>498</v>
      </c>
      <c r="F61" s="600">
        <v>2</v>
      </c>
      <c r="G61" s="600" t="s">
        <v>501</v>
      </c>
      <c r="H61" s="617">
        <v>43642</v>
      </c>
      <c r="I61" s="617">
        <v>9208.4599999999991</v>
      </c>
      <c r="J61" s="600" t="s">
        <v>11</v>
      </c>
      <c r="K61" s="601">
        <v>46203</v>
      </c>
      <c r="L61" s="601">
        <v>46295</v>
      </c>
      <c r="M61" s="626"/>
      <c r="N61" s="600"/>
      <c r="O61" s="600" t="s">
        <v>1302</v>
      </c>
      <c r="P61" s="627" t="s">
        <v>1303</v>
      </c>
    </row>
    <row r="62" spans="2:16" ht="69.599999999999994">
      <c r="B62" s="600">
        <v>69</v>
      </c>
      <c r="C62" s="600" t="s">
        <v>20</v>
      </c>
      <c r="D62" s="598" t="s">
        <v>502</v>
      </c>
      <c r="E62" s="599" t="s">
        <v>239</v>
      </c>
      <c r="F62" s="600">
        <v>2</v>
      </c>
      <c r="G62" s="600" t="s">
        <v>501</v>
      </c>
      <c r="H62" s="617">
        <v>40316</v>
      </c>
      <c r="I62" s="617">
        <v>40316</v>
      </c>
      <c r="J62" s="600" t="s">
        <v>11</v>
      </c>
      <c r="K62" s="601">
        <v>46203</v>
      </c>
      <c r="L62" s="601">
        <v>46326</v>
      </c>
      <c r="M62" s="600"/>
      <c r="N62" s="600"/>
      <c r="O62" s="600" t="s">
        <v>1302</v>
      </c>
      <c r="P62" s="600" t="s">
        <v>1303</v>
      </c>
    </row>
    <row r="63" spans="2:16" ht="69.599999999999994">
      <c r="B63" s="600">
        <v>70</v>
      </c>
      <c r="C63" s="600" t="s">
        <v>20</v>
      </c>
      <c r="D63" s="598" t="s">
        <v>503</v>
      </c>
      <c r="E63" s="599" t="s">
        <v>498</v>
      </c>
      <c r="F63" s="600">
        <v>2</v>
      </c>
      <c r="G63" s="600" t="s">
        <v>501</v>
      </c>
      <c r="H63" s="617">
        <v>33261</v>
      </c>
      <c r="I63" s="617">
        <v>5167.05</v>
      </c>
      <c r="J63" s="600" t="s">
        <v>11</v>
      </c>
      <c r="K63" s="601">
        <v>46234</v>
      </c>
      <c r="L63" s="601">
        <v>46326</v>
      </c>
      <c r="M63" s="600"/>
      <c r="N63" s="600"/>
      <c r="O63" s="600" t="s">
        <v>1302</v>
      </c>
      <c r="P63" s="600" t="s">
        <v>1303</v>
      </c>
    </row>
    <row r="64" spans="2:16" ht="174">
      <c r="B64" s="600">
        <v>71</v>
      </c>
      <c r="C64" s="600" t="s">
        <v>20</v>
      </c>
      <c r="D64" s="598" t="s">
        <v>504</v>
      </c>
      <c r="E64" s="599" t="s">
        <v>237</v>
      </c>
      <c r="F64" s="600">
        <v>18</v>
      </c>
      <c r="G64" s="600" t="s">
        <v>883</v>
      </c>
      <c r="H64" s="617">
        <v>3661643</v>
      </c>
      <c r="I64" s="617">
        <v>0</v>
      </c>
      <c r="J64" s="600" t="s">
        <v>11</v>
      </c>
      <c r="K64" s="601">
        <v>46295</v>
      </c>
      <c r="L64" s="601">
        <v>46356</v>
      </c>
      <c r="M64" s="600"/>
      <c r="N64" s="600"/>
      <c r="O64" s="600" t="s">
        <v>219</v>
      </c>
      <c r="P64" s="600" t="s">
        <v>1303</v>
      </c>
    </row>
    <row r="65" spans="2:16" ht="174">
      <c r="B65" s="600">
        <v>72</v>
      </c>
      <c r="C65" s="600" t="s">
        <v>20</v>
      </c>
      <c r="D65" s="598" t="s">
        <v>504</v>
      </c>
      <c r="E65" s="599" t="s">
        <v>237</v>
      </c>
      <c r="F65" s="600">
        <v>75</v>
      </c>
      <c r="G65" s="600" t="s">
        <v>883</v>
      </c>
      <c r="H65" s="617">
        <v>8894680.8800000008</v>
      </c>
      <c r="I65" s="617">
        <v>8894680.8800000008</v>
      </c>
      <c r="J65" s="600" t="s">
        <v>11</v>
      </c>
      <c r="K65" s="601">
        <v>45930</v>
      </c>
      <c r="L65" s="601">
        <v>46053</v>
      </c>
      <c r="M65" s="600"/>
      <c r="N65" s="600"/>
      <c r="O65" s="600" t="s">
        <v>219</v>
      </c>
      <c r="P65" s="600" t="s">
        <v>1303</v>
      </c>
    </row>
    <row r="66" spans="2:16" ht="261">
      <c r="B66" s="600">
        <v>73</v>
      </c>
      <c r="C66" s="600" t="s">
        <v>20</v>
      </c>
      <c r="D66" s="598" t="s">
        <v>1235</v>
      </c>
      <c r="E66" s="599" t="s">
        <v>1296</v>
      </c>
      <c r="F66" s="600">
        <v>4</v>
      </c>
      <c r="G66" s="600" t="s">
        <v>883</v>
      </c>
      <c r="H66" s="617">
        <v>371974.56</v>
      </c>
      <c r="I66" s="617">
        <v>96808.824000000008</v>
      </c>
      <c r="J66" s="600" t="s">
        <v>16</v>
      </c>
      <c r="K66" s="601">
        <v>46234</v>
      </c>
      <c r="L66" s="601">
        <v>46265</v>
      </c>
      <c r="M66" s="600"/>
      <c r="N66" s="600"/>
      <c r="O66" s="600" t="s">
        <v>402</v>
      </c>
      <c r="P66" s="600" t="s">
        <v>1303</v>
      </c>
    </row>
    <row r="67" spans="2:16" ht="261">
      <c r="B67" s="600">
        <v>74</v>
      </c>
      <c r="C67" s="600" t="s">
        <v>20</v>
      </c>
      <c r="D67" s="598" t="s">
        <v>1236</v>
      </c>
      <c r="E67" s="599" t="s">
        <v>1296</v>
      </c>
      <c r="F67" s="600">
        <v>6</v>
      </c>
      <c r="G67" s="600" t="s">
        <v>883</v>
      </c>
      <c r="H67" s="617">
        <v>557961.84</v>
      </c>
      <c r="I67" s="617">
        <v>249920.4075</v>
      </c>
      <c r="J67" s="600" t="s">
        <v>16</v>
      </c>
      <c r="K67" s="601">
        <v>46173</v>
      </c>
      <c r="L67" s="601">
        <v>46203</v>
      </c>
      <c r="M67" s="600"/>
      <c r="N67" s="600"/>
      <c r="O67" s="600" t="s">
        <v>402</v>
      </c>
      <c r="P67" s="600" t="s">
        <v>1303</v>
      </c>
    </row>
    <row r="68" spans="2:16" ht="121.8">
      <c r="B68" s="600">
        <v>75</v>
      </c>
      <c r="C68" s="600" t="s">
        <v>20</v>
      </c>
      <c r="D68" s="598" t="s">
        <v>463</v>
      </c>
      <c r="E68" s="599" t="s">
        <v>464</v>
      </c>
      <c r="F68" s="600">
        <v>1</v>
      </c>
      <c r="G68" s="600" t="s">
        <v>465</v>
      </c>
      <c r="H68" s="619">
        <v>745051.56</v>
      </c>
      <c r="I68" s="621" t="s">
        <v>1594</v>
      </c>
      <c r="J68" s="600" t="s">
        <v>11</v>
      </c>
      <c r="K68" s="601">
        <v>46173</v>
      </c>
      <c r="L68" s="601">
        <v>46265</v>
      </c>
      <c r="M68" s="600"/>
      <c r="N68" s="600"/>
      <c r="O68" s="600" t="s">
        <v>1302</v>
      </c>
      <c r="P68" s="600" t="s">
        <v>1306</v>
      </c>
    </row>
    <row r="69" spans="2:16" ht="69.599999999999994">
      <c r="B69" s="600" t="s">
        <v>1593</v>
      </c>
      <c r="C69" s="600" t="s">
        <v>20</v>
      </c>
      <c r="D69" s="598" t="s">
        <v>1595</v>
      </c>
      <c r="E69" s="598" t="s">
        <v>1596</v>
      </c>
      <c r="F69" s="600">
        <v>60</v>
      </c>
      <c r="G69" s="600" t="s">
        <v>1597</v>
      </c>
      <c r="H69" s="604">
        <v>56872.6</v>
      </c>
      <c r="I69" s="604">
        <v>56671.73</v>
      </c>
      <c r="J69" s="600" t="s">
        <v>11</v>
      </c>
      <c r="K69" s="601">
        <v>46142</v>
      </c>
      <c r="L69" s="601">
        <v>46173</v>
      </c>
      <c r="M69" s="600"/>
      <c r="N69" s="600"/>
      <c r="O69" s="600" t="s">
        <v>1598</v>
      </c>
      <c r="P69" s="600" t="s">
        <v>1599</v>
      </c>
    </row>
    <row r="70" spans="2:16" ht="52.2">
      <c r="B70" s="600" t="s">
        <v>1600</v>
      </c>
      <c r="C70" s="600" t="s">
        <v>20</v>
      </c>
      <c r="D70" s="598" t="s">
        <v>1601</v>
      </c>
      <c r="E70" s="599" t="s">
        <v>1602</v>
      </c>
      <c r="F70" s="600">
        <v>1</v>
      </c>
      <c r="G70" s="600">
        <v>1</v>
      </c>
      <c r="H70" s="628">
        <v>64850</v>
      </c>
      <c r="I70" s="628">
        <v>64850</v>
      </c>
      <c r="J70" s="600" t="s">
        <v>11</v>
      </c>
      <c r="K70" s="601">
        <v>46173</v>
      </c>
      <c r="L70" s="601"/>
      <c r="M70" s="600"/>
      <c r="N70" s="600"/>
      <c r="O70" s="608" t="s">
        <v>1604</v>
      </c>
      <c r="P70" s="600"/>
    </row>
    <row r="71" spans="2:16" ht="139.19999999999999">
      <c r="B71" s="600">
        <v>76</v>
      </c>
      <c r="C71" s="600" t="s">
        <v>21</v>
      </c>
      <c r="D71" s="598" t="s">
        <v>505</v>
      </c>
      <c r="E71" s="599" t="s">
        <v>506</v>
      </c>
      <c r="F71" s="600">
        <v>12</v>
      </c>
      <c r="G71" s="600" t="s">
        <v>182</v>
      </c>
      <c r="H71" s="617">
        <v>47028</v>
      </c>
      <c r="I71" s="617"/>
      <c r="J71" s="600" t="s">
        <v>11</v>
      </c>
      <c r="K71" s="601">
        <v>46081</v>
      </c>
      <c r="L71" s="601">
        <v>46142</v>
      </c>
      <c r="M71" s="600"/>
      <c r="N71" s="600"/>
      <c r="O71" s="600" t="s">
        <v>1302</v>
      </c>
      <c r="P71" s="600" t="s">
        <v>1312</v>
      </c>
    </row>
    <row r="72" spans="2:16" ht="104.4">
      <c r="B72" s="600">
        <v>77</v>
      </c>
      <c r="C72" s="600" t="s">
        <v>21</v>
      </c>
      <c r="D72" s="598" t="s">
        <v>507</v>
      </c>
      <c r="E72" s="599" t="s">
        <v>508</v>
      </c>
      <c r="F72" s="600">
        <v>12</v>
      </c>
      <c r="G72" s="600" t="s">
        <v>182</v>
      </c>
      <c r="H72" s="617">
        <v>349562</v>
      </c>
      <c r="I72" s="617"/>
      <c r="J72" s="600" t="s">
        <v>11</v>
      </c>
      <c r="K72" s="601">
        <v>46022</v>
      </c>
      <c r="L72" s="601">
        <v>46081</v>
      </c>
      <c r="M72" s="600"/>
      <c r="N72" s="600"/>
      <c r="O72" s="600" t="s">
        <v>1302</v>
      </c>
      <c r="P72" s="600" t="s">
        <v>1312</v>
      </c>
    </row>
    <row r="73" spans="2:16" ht="104.4">
      <c r="B73" s="600">
        <v>78</v>
      </c>
      <c r="C73" s="600" t="s">
        <v>21</v>
      </c>
      <c r="D73" s="598" t="s">
        <v>509</v>
      </c>
      <c r="E73" s="599" t="s">
        <v>508</v>
      </c>
      <c r="F73" s="600">
        <v>12</v>
      </c>
      <c r="G73" s="600" t="s">
        <v>182</v>
      </c>
      <c r="H73" s="617">
        <v>18516</v>
      </c>
      <c r="I73" s="617"/>
      <c r="J73" s="600" t="s">
        <v>11</v>
      </c>
      <c r="K73" s="601">
        <v>45991</v>
      </c>
      <c r="L73" s="601">
        <v>46081</v>
      </c>
      <c r="M73" s="600"/>
      <c r="N73" s="600"/>
      <c r="O73" s="600" t="s">
        <v>1302</v>
      </c>
      <c r="P73" s="600" t="s">
        <v>1312</v>
      </c>
    </row>
    <row r="74" spans="2:16" ht="156.6">
      <c r="B74" s="600">
        <v>79</v>
      </c>
      <c r="C74" s="600" t="s">
        <v>21</v>
      </c>
      <c r="D74" s="598" t="s">
        <v>510</v>
      </c>
      <c r="E74" s="599" t="s">
        <v>250</v>
      </c>
      <c r="F74" s="600">
        <v>12</v>
      </c>
      <c r="G74" s="600" t="s">
        <v>182</v>
      </c>
      <c r="H74" s="604">
        <v>212288.76</v>
      </c>
      <c r="I74" s="617"/>
      <c r="J74" s="600" t="s">
        <v>11</v>
      </c>
      <c r="K74" s="601">
        <v>46022</v>
      </c>
      <c r="L74" s="601">
        <v>46112</v>
      </c>
      <c r="M74" s="600"/>
      <c r="N74" s="600"/>
      <c r="O74" s="600" t="s">
        <v>1302</v>
      </c>
      <c r="P74" s="600" t="s">
        <v>1312</v>
      </c>
    </row>
    <row r="75" spans="2:16" ht="261">
      <c r="B75" s="600">
        <v>80</v>
      </c>
      <c r="C75" s="600" t="s">
        <v>21</v>
      </c>
      <c r="D75" s="598" t="s">
        <v>511</v>
      </c>
      <c r="E75" s="599" t="s">
        <v>250</v>
      </c>
      <c r="F75" s="600">
        <v>12</v>
      </c>
      <c r="G75" s="600" t="s">
        <v>182</v>
      </c>
      <c r="H75" s="617">
        <v>131600</v>
      </c>
      <c r="I75" s="617"/>
      <c r="J75" s="600" t="s">
        <v>11</v>
      </c>
      <c r="K75" s="601">
        <v>46053</v>
      </c>
      <c r="L75" s="601">
        <v>46112</v>
      </c>
      <c r="M75" s="600"/>
      <c r="N75" s="600"/>
      <c r="O75" s="600" t="s">
        <v>1302</v>
      </c>
      <c r="P75" s="600" t="s">
        <v>1303</v>
      </c>
    </row>
    <row r="76" spans="2:16" ht="295.8">
      <c r="B76" s="600">
        <v>81</v>
      </c>
      <c r="C76" s="600" t="s">
        <v>21</v>
      </c>
      <c r="D76" s="598" t="s">
        <v>512</v>
      </c>
      <c r="E76" s="599" t="s">
        <v>513</v>
      </c>
      <c r="F76" s="600">
        <v>12</v>
      </c>
      <c r="G76" s="600" t="s">
        <v>182</v>
      </c>
      <c r="H76" s="617">
        <v>59560</v>
      </c>
      <c r="I76" s="617"/>
      <c r="J76" s="600" t="s">
        <v>11</v>
      </c>
      <c r="K76" s="601">
        <v>46295</v>
      </c>
      <c r="L76" s="601">
        <v>46356</v>
      </c>
      <c r="M76" s="600"/>
      <c r="N76" s="600"/>
      <c r="O76" s="600" t="s">
        <v>1302</v>
      </c>
      <c r="P76" s="600" t="s">
        <v>1303</v>
      </c>
    </row>
    <row r="77" spans="2:16" ht="295.8">
      <c r="B77" s="600">
        <v>82</v>
      </c>
      <c r="C77" s="600" t="s">
        <v>21</v>
      </c>
      <c r="D77" s="598" t="s">
        <v>514</v>
      </c>
      <c r="E77" s="599" t="s">
        <v>364</v>
      </c>
      <c r="F77" s="600">
        <v>12</v>
      </c>
      <c r="G77" s="600" t="s">
        <v>182</v>
      </c>
      <c r="H77" s="617">
        <v>79667</v>
      </c>
      <c r="I77" s="617"/>
      <c r="J77" s="600" t="s">
        <v>11</v>
      </c>
      <c r="K77" s="601">
        <v>46295</v>
      </c>
      <c r="L77" s="601">
        <v>46356</v>
      </c>
      <c r="M77" s="600"/>
      <c r="N77" s="600"/>
      <c r="O77" s="600" t="s">
        <v>1302</v>
      </c>
      <c r="P77" s="600" t="s">
        <v>1303</v>
      </c>
    </row>
    <row r="78" spans="2:16" ht="295.8">
      <c r="B78" s="600">
        <v>83</v>
      </c>
      <c r="C78" s="600" t="s">
        <v>21</v>
      </c>
      <c r="D78" s="598" t="s">
        <v>515</v>
      </c>
      <c r="E78" s="599" t="s">
        <v>365</v>
      </c>
      <c r="F78" s="600">
        <v>12</v>
      </c>
      <c r="G78" s="600" t="s">
        <v>182</v>
      </c>
      <c r="H78" s="617">
        <v>36479</v>
      </c>
      <c r="I78" s="617"/>
      <c r="J78" s="600" t="s">
        <v>11</v>
      </c>
      <c r="K78" s="601">
        <v>46295</v>
      </c>
      <c r="L78" s="601">
        <v>46356</v>
      </c>
      <c r="M78" s="600"/>
      <c r="N78" s="600"/>
      <c r="O78" s="600" t="s">
        <v>1302</v>
      </c>
      <c r="P78" s="600" t="s">
        <v>1303</v>
      </c>
    </row>
    <row r="79" spans="2:16" ht="278.39999999999998">
      <c r="B79" s="600">
        <v>84</v>
      </c>
      <c r="C79" s="600" t="s">
        <v>21</v>
      </c>
      <c r="D79" s="598" t="s">
        <v>516</v>
      </c>
      <c r="E79" s="599" t="s">
        <v>366</v>
      </c>
      <c r="F79" s="600">
        <v>12</v>
      </c>
      <c r="G79" s="600" t="s">
        <v>182</v>
      </c>
      <c r="H79" s="617">
        <v>36958</v>
      </c>
      <c r="I79" s="617"/>
      <c r="J79" s="600" t="s">
        <v>11</v>
      </c>
      <c r="K79" s="601">
        <v>46295</v>
      </c>
      <c r="L79" s="601">
        <v>46356</v>
      </c>
      <c r="M79" s="600"/>
      <c r="N79" s="600"/>
      <c r="O79" s="600" t="s">
        <v>1302</v>
      </c>
      <c r="P79" s="600" t="s">
        <v>1303</v>
      </c>
    </row>
    <row r="80" spans="2:16" ht="313.2">
      <c r="B80" s="600">
        <v>85</v>
      </c>
      <c r="C80" s="600" t="s">
        <v>21</v>
      </c>
      <c r="D80" s="598" t="s">
        <v>1529</v>
      </c>
      <c r="E80" s="599" t="s">
        <v>1603</v>
      </c>
      <c r="F80" s="600">
        <v>60</v>
      </c>
      <c r="G80" s="600" t="s">
        <v>750</v>
      </c>
      <c r="H80" s="604">
        <v>603540</v>
      </c>
      <c r="I80" s="617">
        <v>21500</v>
      </c>
      <c r="J80" s="600" t="s">
        <v>11</v>
      </c>
      <c r="K80" s="601">
        <v>46053</v>
      </c>
      <c r="L80" s="601">
        <v>46234</v>
      </c>
      <c r="M80" s="600"/>
      <c r="N80" s="600"/>
      <c r="O80" s="600" t="s">
        <v>1302</v>
      </c>
      <c r="P80" s="600" t="s">
        <v>1303</v>
      </c>
    </row>
    <row r="81" spans="2:16" ht="121.8">
      <c r="B81" s="600">
        <v>86</v>
      </c>
      <c r="C81" s="600" t="s">
        <v>21</v>
      </c>
      <c r="D81" s="598" t="s">
        <v>1605</v>
      </c>
      <c r="E81" s="599" t="s">
        <v>888</v>
      </c>
      <c r="F81" s="600">
        <v>24</v>
      </c>
      <c r="G81" s="600" t="s">
        <v>182</v>
      </c>
      <c r="H81" s="617">
        <v>46303.56</v>
      </c>
      <c r="I81" s="617">
        <v>26084.880000000001</v>
      </c>
      <c r="J81" s="600" t="s">
        <v>11</v>
      </c>
      <c r="K81" s="601">
        <v>46081</v>
      </c>
      <c r="L81" s="601">
        <v>46142</v>
      </c>
      <c r="M81" s="600"/>
      <c r="N81" s="600"/>
      <c r="O81" s="600" t="s">
        <v>1302</v>
      </c>
      <c r="P81" s="600" t="s">
        <v>1303</v>
      </c>
    </row>
    <row r="82" spans="2:16" ht="104.4">
      <c r="B82" s="600">
        <v>87</v>
      </c>
      <c r="C82" s="600" t="s">
        <v>21</v>
      </c>
      <c r="D82" s="598" t="s">
        <v>1606</v>
      </c>
      <c r="E82" s="599" t="s">
        <v>892</v>
      </c>
      <c r="F82" s="600">
        <v>24</v>
      </c>
      <c r="G82" s="600" t="s">
        <v>182</v>
      </c>
      <c r="H82" s="617">
        <v>23385.599999999999</v>
      </c>
      <c r="I82" s="617">
        <v>10560.32</v>
      </c>
      <c r="J82" s="600" t="s">
        <v>11</v>
      </c>
      <c r="K82" s="601">
        <v>46081</v>
      </c>
      <c r="L82" s="601">
        <v>46142</v>
      </c>
      <c r="M82" s="600"/>
      <c r="N82" s="600"/>
      <c r="O82" s="600" t="s">
        <v>1302</v>
      </c>
      <c r="P82" s="600" t="s">
        <v>1303</v>
      </c>
    </row>
    <row r="83" spans="2:16" ht="174">
      <c r="B83" s="600">
        <v>88</v>
      </c>
      <c r="C83" s="600" t="s">
        <v>21</v>
      </c>
      <c r="D83" s="598" t="s">
        <v>517</v>
      </c>
      <c r="E83" s="599" t="s">
        <v>518</v>
      </c>
      <c r="F83" s="600">
        <v>12</v>
      </c>
      <c r="G83" s="600" t="s">
        <v>182</v>
      </c>
      <c r="H83" s="617">
        <v>188366.01</v>
      </c>
      <c r="I83" s="617"/>
      <c r="J83" s="600" t="s">
        <v>11</v>
      </c>
      <c r="K83" s="601">
        <v>46053</v>
      </c>
      <c r="L83" s="601">
        <v>46203</v>
      </c>
      <c r="M83" s="600"/>
      <c r="N83" s="600"/>
      <c r="O83" s="600" t="s">
        <v>1302</v>
      </c>
      <c r="P83" s="600" t="s">
        <v>1303</v>
      </c>
    </row>
    <row r="84" spans="2:16" ht="174">
      <c r="B84" s="600">
        <v>89</v>
      </c>
      <c r="C84" s="600" t="s">
        <v>21</v>
      </c>
      <c r="D84" s="598" t="s">
        <v>519</v>
      </c>
      <c r="E84" s="599" t="s">
        <v>520</v>
      </c>
      <c r="F84" s="600">
        <v>12</v>
      </c>
      <c r="G84" s="600" t="s">
        <v>182</v>
      </c>
      <c r="H84" s="617">
        <v>165982.31</v>
      </c>
      <c r="I84" s="617"/>
      <c r="J84" s="600" t="s">
        <v>11</v>
      </c>
      <c r="K84" s="601">
        <v>46053</v>
      </c>
      <c r="L84" s="601">
        <v>46203</v>
      </c>
      <c r="M84" s="600"/>
      <c r="N84" s="600"/>
      <c r="O84" s="600" t="s">
        <v>1302</v>
      </c>
      <c r="P84" s="600" t="s">
        <v>1303</v>
      </c>
    </row>
    <row r="85" spans="2:16" ht="174">
      <c r="B85" s="600">
        <v>90</v>
      </c>
      <c r="C85" s="600" t="s">
        <v>21</v>
      </c>
      <c r="D85" s="598" t="s">
        <v>521</v>
      </c>
      <c r="E85" s="599" t="s">
        <v>522</v>
      </c>
      <c r="F85" s="600">
        <v>12</v>
      </c>
      <c r="G85" s="600" t="s">
        <v>182</v>
      </c>
      <c r="H85" s="617">
        <v>94457.57</v>
      </c>
      <c r="I85" s="617"/>
      <c r="J85" s="600" t="s">
        <v>11</v>
      </c>
      <c r="K85" s="601">
        <v>46053</v>
      </c>
      <c r="L85" s="601">
        <v>46203</v>
      </c>
      <c r="M85" s="600"/>
      <c r="N85" s="600"/>
      <c r="O85" s="600" t="s">
        <v>1302</v>
      </c>
      <c r="P85" s="600" t="s">
        <v>1303</v>
      </c>
    </row>
    <row r="86" spans="2:16" ht="191.4">
      <c r="B86" s="600">
        <v>91</v>
      </c>
      <c r="C86" s="600" t="s">
        <v>21</v>
      </c>
      <c r="D86" s="598" t="s">
        <v>523</v>
      </c>
      <c r="E86" s="599" t="s">
        <v>524</v>
      </c>
      <c r="F86" s="600">
        <v>12</v>
      </c>
      <c r="G86" s="600" t="s">
        <v>182</v>
      </c>
      <c r="H86" s="617">
        <v>102541.94</v>
      </c>
      <c r="I86" s="617"/>
      <c r="J86" s="600" t="s">
        <v>11</v>
      </c>
      <c r="K86" s="601">
        <v>46053</v>
      </c>
      <c r="L86" s="601">
        <v>46203</v>
      </c>
      <c r="M86" s="600"/>
      <c r="N86" s="600"/>
      <c r="O86" s="600" t="s">
        <v>1302</v>
      </c>
      <c r="P86" s="600" t="s">
        <v>1303</v>
      </c>
    </row>
    <row r="87" spans="2:16" ht="174">
      <c r="B87" s="600">
        <v>92</v>
      </c>
      <c r="C87" s="600" t="s">
        <v>21</v>
      </c>
      <c r="D87" s="598" t="s">
        <v>525</v>
      </c>
      <c r="E87" s="599" t="s">
        <v>518</v>
      </c>
      <c r="F87" s="600">
        <v>12</v>
      </c>
      <c r="G87" s="600" t="s">
        <v>182</v>
      </c>
      <c r="H87" s="617">
        <v>108142.56</v>
      </c>
      <c r="I87" s="617"/>
      <c r="J87" s="600" t="s">
        <v>11</v>
      </c>
      <c r="K87" s="601">
        <v>46053</v>
      </c>
      <c r="L87" s="601">
        <v>46203</v>
      </c>
      <c r="M87" s="600"/>
      <c r="N87" s="600"/>
      <c r="O87" s="600" t="s">
        <v>1302</v>
      </c>
      <c r="P87" s="600" t="s">
        <v>1303</v>
      </c>
    </row>
    <row r="88" spans="2:16" ht="174">
      <c r="B88" s="600">
        <v>93</v>
      </c>
      <c r="C88" s="600" t="s">
        <v>21</v>
      </c>
      <c r="D88" s="598" t="s">
        <v>526</v>
      </c>
      <c r="E88" s="599" t="s">
        <v>527</v>
      </c>
      <c r="F88" s="600">
        <v>12</v>
      </c>
      <c r="G88" s="600" t="s">
        <v>182</v>
      </c>
      <c r="H88" s="617">
        <v>99703.32</v>
      </c>
      <c r="I88" s="617"/>
      <c r="J88" s="600" t="s">
        <v>11</v>
      </c>
      <c r="K88" s="601">
        <v>46053</v>
      </c>
      <c r="L88" s="601">
        <v>46203</v>
      </c>
      <c r="M88" s="600"/>
      <c r="N88" s="600"/>
      <c r="O88" s="600" t="s">
        <v>1302</v>
      </c>
      <c r="P88" s="600" t="s">
        <v>1303</v>
      </c>
    </row>
    <row r="89" spans="2:16" ht="174">
      <c r="B89" s="600">
        <v>94</v>
      </c>
      <c r="C89" s="600" t="s">
        <v>21</v>
      </c>
      <c r="D89" s="598" t="s">
        <v>528</v>
      </c>
      <c r="E89" s="599" t="s">
        <v>529</v>
      </c>
      <c r="F89" s="600">
        <v>12</v>
      </c>
      <c r="G89" s="600" t="s">
        <v>182</v>
      </c>
      <c r="H89" s="617">
        <v>129260.47</v>
      </c>
      <c r="I89" s="617"/>
      <c r="J89" s="600" t="s">
        <v>11</v>
      </c>
      <c r="K89" s="601">
        <v>46053</v>
      </c>
      <c r="L89" s="601">
        <v>46203</v>
      </c>
      <c r="M89" s="600"/>
      <c r="N89" s="600"/>
      <c r="O89" s="600" t="s">
        <v>1302</v>
      </c>
      <c r="P89" s="600" t="s">
        <v>1303</v>
      </c>
    </row>
    <row r="90" spans="2:16" ht="174">
      <c r="B90" s="600">
        <v>95</v>
      </c>
      <c r="C90" s="600" t="s">
        <v>21</v>
      </c>
      <c r="D90" s="598" t="s">
        <v>1607</v>
      </c>
      <c r="E90" s="599" t="s">
        <v>1608</v>
      </c>
      <c r="F90" s="600">
        <v>12</v>
      </c>
      <c r="G90" s="600" t="s">
        <v>182</v>
      </c>
      <c r="H90" s="617">
        <v>572094</v>
      </c>
      <c r="I90" s="617"/>
      <c r="J90" s="600" t="s">
        <v>11</v>
      </c>
      <c r="K90" s="601">
        <v>45961</v>
      </c>
      <c r="L90" s="601">
        <v>46112</v>
      </c>
      <c r="M90" s="600"/>
      <c r="N90" s="600"/>
      <c r="O90" s="600" t="s">
        <v>1302</v>
      </c>
      <c r="P90" s="600" t="s">
        <v>1303</v>
      </c>
    </row>
    <row r="91" spans="2:16" ht="208.8">
      <c r="B91" s="600">
        <v>96</v>
      </c>
      <c r="C91" s="600" t="s">
        <v>21</v>
      </c>
      <c r="D91" s="599" t="s">
        <v>1420</v>
      </c>
      <c r="E91" s="599" t="s">
        <v>1159</v>
      </c>
      <c r="F91" s="629">
        <v>60</v>
      </c>
      <c r="G91" s="600" t="s">
        <v>182</v>
      </c>
      <c r="H91" s="617">
        <v>6080253.4800000004</v>
      </c>
      <c r="I91" s="617"/>
      <c r="J91" s="600" t="s">
        <v>11</v>
      </c>
      <c r="K91" s="601">
        <v>46053</v>
      </c>
      <c r="L91" s="601">
        <v>46112</v>
      </c>
      <c r="M91" s="600"/>
      <c r="N91" s="600"/>
      <c r="O91" s="600" t="s">
        <v>402</v>
      </c>
      <c r="P91" s="600" t="s">
        <v>1303</v>
      </c>
    </row>
    <row r="92" spans="2:16" ht="208.8">
      <c r="B92" s="600">
        <v>97</v>
      </c>
      <c r="C92" s="600" t="s">
        <v>21</v>
      </c>
      <c r="D92" s="599" t="s">
        <v>1541</v>
      </c>
      <c r="E92" s="599" t="s">
        <v>1160</v>
      </c>
      <c r="F92" s="629">
        <v>60</v>
      </c>
      <c r="G92" s="600" t="s">
        <v>182</v>
      </c>
      <c r="H92" s="617">
        <v>6143925.5800000001</v>
      </c>
      <c r="I92" s="617"/>
      <c r="J92" s="600" t="s">
        <v>11</v>
      </c>
      <c r="K92" s="601">
        <v>46053</v>
      </c>
      <c r="L92" s="601">
        <v>46112</v>
      </c>
      <c r="M92" s="600"/>
      <c r="N92" s="600"/>
      <c r="O92" s="600" t="s">
        <v>402</v>
      </c>
      <c r="P92" s="600" t="s">
        <v>1303</v>
      </c>
    </row>
    <row r="93" spans="2:16" ht="208.8">
      <c r="B93" s="600">
        <v>98</v>
      </c>
      <c r="C93" s="600" t="s">
        <v>21</v>
      </c>
      <c r="D93" s="599" t="s">
        <v>1421</v>
      </c>
      <c r="E93" s="599" t="s">
        <v>1161</v>
      </c>
      <c r="F93" s="629">
        <v>60</v>
      </c>
      <c r="G93" s="600" t="s">
        <v>182</v>
      </c>
      <c r="H93" s="617">
        <v>6839901.5</v>
      </c>
      <c r="I93" s="617"/>
      <c r="J93" s="600" t="s">
        <v>11</v>
      </c>
      <c r="K93" s="601">
        <v>46053</v>
      </c>
      <c r="L93" s="601">
        <v>46112</v>
      </c>
      <c r="M93" s="600"/>
      <c r="N93" s="600"/>
      <c r="O93" s="600" t="s">
        <v>402</v>
      </c>
      <c r="P93" s="600" t="s">
        <v>1303</v>
      </c>
    </row>
    <row r="94" spans="2:16" ht="208.8">
      <c r="B94" s="600">
        <v>99</v>
      </c>
      <c r="C94" s="600" t="s">
        <v>21</v>
      </c>
      <c r="D94" s="599" t="s">
        <v>1422</v>
      </c>
      <c r="E94" s="599" t="s">
        <v>1162</v>
      </c>
      <c r="F94" s="629">
        <v>60</v>
      </c>
      <c r="G94" s="600" t="s">
        <v>182</v>
      </c>
      <c r="H94" s="617">
        <v>6022759.9900000002</v>
      </c>
      <c r="I94" s="617"/>
      <c r="J94" s="600" t="s">
        <v>11</v>
      </c>
      <c r="K94" s="601">
        <v>46053</v>
      </c>
      <c r="L94" s="601">
        <v>46112</v>
      </c>
      <c r="M94" s="600"/>
      <c r="N94" s="600"/>
      <c r="O94" s="600" t="s">
        <v>402</v>
      </c>
      <c r="P94" s="600" t="s">
        <v>1303</v>
      </c>
    </row>
    <row r="95" spans="2:16" ht="208.8">
      <c r="B95" s="600">
        <v>100</v>
      </c>
      <c r="C95" s="600" t="s">
        <v>21</v>
      </c>
      <c r="D95" s="599" t="s">
        <v>1423</v>
      </c>
      <c r="E95" s="599" t="s">
        <v>1163</v>
      </c>
      <c r="F95" s="629">
        <v>60</v>
      </c>
      <c r="G95" s="600" t="s">
        <v>182</v>
      </c>
      <c r="H95" s="617">
        <v>6102532.5600000005</v>
      </c>
      <c r="I95" s="617"/>
      <c r="J95" s="600" t="s">
        <v>11</v>
      </c>
      <c r="K95" s="601">
        <v>46053</v>
      </c>
      <c r="L95" s="601">
        <v>46112</v>
      </c>
      <c r="M95" s="600"/>
      <c r="N95" s="600"/>
      <c r="O95" s="600" t="s">
        <v>402</v>
      </c>
      <c r="P95" s="600" t="s">
        <v>1303</v>
      </c>
    </row>
    <row r="96" spans="2:16" ht="208.8">
      <c r="B96" s="600">
        <v>101</v>
      </c>
      <c r="C96" s="600" t="s">
        <v>21</v>
      </c>
      <c r="D96" s="599" t="s">
        <v>1424</v>
      </c>
      <c r="E96" s="599" t="s">
        <v>1164</v>
      </c>
      <c r="F96" s="629">
        <v>60</v>
      </c>
      <c r="G96" s="600" t="s">
        <v>182</v>
      </c>
      <c r="H96" s="617">
        <v>9913479.2300000004</v>
      </c>
      <c r="I96" s="617"/>
      <c r="J96" s="600" t="s">
        <v>11</v>
      </c>
      <c r="K96" s="601">
        <v>46053</v>
      </c>
      <c r="L96" s="601">
        <v>46112</v>
      </c>
      <c r="M96" s="600"/>
      <c r="N96" s="600"/>
      <c r="O96" s="600" t="s">
        <v>402</v>
      </c>
      <c r="P96" s="600" t="s">
        <v>1303</v>
      </c>
    </row>
    <row r="97" spans="2:16" ht="208.8">
      <c r="B97" s="600">
        <v>102</v>
      </c>
      <c r="C97" s="600" t="s">
        <v>21</v>
      </c>
      <c r="D97" s="599" t="s">
        <v>1425</v>
      </c>
      <c r="E97" s="599" t="s">
        <v>1165</v>
      </c>
      <c r="F97" s="629">
        <v>60</v>
      </c>
      <c r="G97" s="600" t="s">
        <v>182</v>
      </c>
      <c r="H97" s="617">
        <v>9925712.3399999999</v>
      </c>
      <c r="I97" s="617"/>
      <c r="J97" s="600" t="s">
        <v>11</v>
      </c>
      <c r="K97" s="601">
        <v>46053</v>
      </c>
      <c r="L97" s="601">
        <v>46112</v>
      </c>
      <c r="M97" s="600"/>
      <c r="N97" s="600"/>
      <c r="O97" s="600" t="s">
        <v>402</v>
      </c>
      <c r="P97" s="600" t="s">
        <v>1303</v>
      </c>
    </row>
    <row r="98" spans="2:16" ht="208.8">
      <c r="B98" s="600">
        <v>103</v>
      </c>
      <c r="C98" s="600" t="s">
        <v>21</v>
      </c>
      <c r="D98" s="599" t="s">
        <v>1426</v>
      </c>
      <c r="E98" s="599" t="s">
        <v>1158</v>
      </c>
      <c r="F98" s="629">
        <v>60</v>
      </c>
      <c r="G98" s="600" t="s">
        <v>182</v>
      </c>
      <c r="H98" s="617">
        <v>6637021.6799999997</v>
      </c>
      <c r="I98" s="617"/>
      <c r="J98" s="600" t="s">
        <v>11</v>
      </c>
      <c r="K98" s="601">
        <v>46053</v>
      </c>
      <c r="L98" s="601">
        <v>46112</v>
      </c>
      <c r="M98" s="600"/>
      <c r="N98" s="600"/>
      <c r="O98" s="600" t="s">
        <v>402</v>
      </c>
      <c r="P98" s="600" t="s">
        <v>1303</v>
      </c>
    </row>
    <row r="99" spans="2:16" ht="104.4">
      <c r="B99" s="600" t="s">
        <v>1530</v>
      </c>
      <c r="C99" s="600" t="s">
        <v>21</v>
      </c>
      <c r="D99" s="598" t="s">
        <v>1531</v>
      </c>
      <c r="E99" s="599" t="s">
        <v>508</v>
      </c>
      <c r="F99" s="622">
        <v>30</v>
      </c>
      <c r="G99" s="600" t="s">
        <v>182</v>
      </c>
      <c r="H99" s="630">
        <v>738637.5</v>
      </c>
      <c r="I99" s="604"/>
      <c r="J99" s="600" t="s">
        <v>11</v>
      </c>
      <c r="K99" s="601">
        <v>45930</v>
      </c>
      <c r="L99" s="601">
        <v>46053</v>
      </c>
      <c r="M99" s="600"/>
      <c r="N99" s="600"/>
      <c r="O99" s="600" t="s">
        <v>1612</v>
      </c>
      <c r="P99" s="600" t="s">
        <v>1532</v>
      </c>
    </row>
    <row r="100" spans="2:16" ht="121.8">
      <c r="B100" s="600" t="s">
        <v>1609</v>
      </c>
      <c r="C100" s="600" t="s">
        <v>21</v>
      </c>
      <c r="D100" s="598" t="s">
        <v>1610</v>
      </c>
      <c r="E100" s="598" t="s">
        <v>1611</v>
      </c>
      <c r="F100" s="600">
        <v>2</v>
      </c>
      <c r="G100" s="600" t="s">
        <v>178</v>
      </c>
      <c r="H100" s="604">
        <v>63419.34</v>
      </c>
      <c r="I100" s="604"/>
      <c r="J100" s="600" t="s">
        <v>11</v>
      </c>
      <c r="K100" s="601">
        <v>46142</v>
      </c>
      <c r="L100" s="601">
        <v>46173</v>
      </c>
      <c r="M100" s="600"/>
      <c r="N100" s="600"/>
      <c r="O100" s="600" t="s">
        <v>1613</v>
      </c>
      <c r="P100" s="600" t="s">
        <v>1599</v>
      </c>
    </row>
    <row r="101" spans="2:16" ht="156.6">
      <c r="B101" s="600">
        <v>104</v>
      </c>
      <c r="C101" s="600" t="s">
        <v>135</v>
      </c>
      <c r="D101" s="598" t="s">
        <v>896</v>
      </c>
      <c r="E101" s="599" t="s">
        <v>269</v>
      </c>
      <c r="F101" s="600">
        <v>80</v>
      </c>
      <c r="G101" s="600" t="s">
        <v>178</v>
      </c>
      <c r="H101" s="617">
        <v>130000</v>
      </c>
      <c r="I101" s="617">
        <v>130000</v>
      </c>
      <c r="J101" s="600" t="s">
        <v>11</v>
      </c>
      <c r="K101" s="601">
        <v>46112</v>
      </c>
      <c r="L101" s="601">
        <v>46295</v>
      </c>
      <c r="M101" s="600"/>
      <c r="N101" s="600"/>
      <c r="O101" s="600" t="s">
        <v>1301</v>
      </c>
      <c r="P101" s="600" t="s">
        <v>1303</v>
      </c>
    </row>
    <row r="102" spans="2:16" ht="156.6">
      <c r="B102" s="600">
        <v>105</v>
      </c>
      <c r="C102" s="600" t="s">
        <v>22</v>
      </c>
      <c r="D102" s="598" t="s">
        <v>405</v>
      </c>
      <c r="E102" s="599" t="s">
        <v>1246</v>
      </c>
      <c r="F102" s="600">
        <v>1</v>
      </c>
      <c r="G102" s="600" t="s">
        <v>185</v>
      </c>
      <c r="H102" s="617">
        <v>60000</v>
      </c>
      <c r="I102" s="617">
        <v>60000</v>
      </c>
      <c r="J102" s="600" t="s">
        <v>11</v>
      </c>
      <c r="K102" s="601"/>
      <c r="L102" s="601"/>
      <c r="M102" s="600"/>
      <c r="N102" s="600"/>
      <c r="O102" s="600" t="s">
        <v>228</v>
      </c>
      <c r="P102" s="600" t="s">
        <v>1303</v>
      </c>
    </row>
    <row r="103" spans="2:16" ht="156.6">
      <c r="B103" s="600">
        <v>106</v>
      </c>
      <c r="C103" s="600" t="s">
        <v>22</v>
      </c>
      <c r="D103" s="598" t="s">
        <v>1393</v>
      </c>
      <c r="E103" s="599" t="s">
        <v>1246</v>
      </c>
      <c r="F103" s="600">
        <v>1</v>
      </c>
      <c r="G103" s="600" t="s">
        <v>185</v>
      </c>
      <c r="H103" s="617">
        <v>520093</v>
      </c>
      <c r="I103" s="617">
        <v>520093</v>
      </c>
      <c r="J103" s="600" t="s">
        <v>11</v>
      </c>
      <c r="K103" s="601"/>
      <c r="L103" s="601"/>
      <c r="M103" s="600"/>
      <c r="N103" s="600"/>
      <c r="O103" s="600" t="s">
        <v>228</v>
      </c>
      <c r="P103" s="600" t="s">
        <v>1303</v>
      </c>
    </row>
    <row r="104" spans="2:16" ht="156.6">
      <c r="B104" s="600">
        <v>107</v>
      </c>
      <c r="C104" s="600" t="s">
        <v>22</v>
      </c>
      <c r="D104" s="598" t="s">
        <v>1394</v>
      </c>
      <c r="E104" s="599" t="s">
        <v>1246</v>
      </c>
      <c r="F104" s="600">
        <v>1</v>
      </c>
      <c r="G104" s="600" t="s">
        <v>185</v>
      </c>
      <c r="H104" s="617">
        <v>30000</v>
      </c>
      <c r="I104" s="617">
        <v>30000</v>
      </c>
      <c r="J104" s="600" t="s">
        <v>16</v>
      </c>
      <c r="K104" s="601"/>
      <c r="L104" s="601"/>
      <c r="M104" s="600"/>
      <c r="N104" s="600"/>
      <c r="O104" s="600" t="s">
        <v>228</v>
      </c>
      <c r="P104" s="600" t="s">
        <v>1303</v>
      </c>
    </row>
    <row r="105" spans="2:16" ht="156.6">
      <c r="B105" s="600">
        <v>108</v>
      </c>
      <c r="C105" s="600" t="s">
        <v>22</v>
      </c>
      <c r="D105" s="598" t="s">
        <v>406</v>
      </c>
      <c r="E105" s="599" t="s">
        <v>1246</v>
      </c>
      <c r="F105" s="600">
        <v>1</v>
      </c>
      <c r="G105" s="600" t="s">
        <v>185</v>
      </c>
      <c r="H105" s="617">
        <v>125412</v>
      </c>
      <c r="I105" s="617">
        <v>125412</v>
      </c>
      <c r="J105" s="600" t="s">
        <v>16</v>
      </c>
      <c r="K105" s="601"/>
      <c r="L105" s="601"/>
      <c r="M105" s="600"/>
      <c r="N105" s="600" t="s">
        <v>954</v>
      </c>
      <c r="O105" s="600" t="s">
        <v>228</v>
      </c>
      <c r="P105" s="600" t="s">
        <v>1303</v>
      </c>
    </row>
    <row r="106" spans="2:16" ht="121.8">
      <c r="B106" s="600">
        <v>109</v>
      </c>
      <c r="C106" s="600" t="s">
        <v>22</v>
      </c>
      <c r="D106" s="599" t="s">
        <v>1395</v>
      </c>
      <c r="E106" s="599" t="s">
        <v>1247</v>
      </c>
      <c r="F106" s="600">
        <v>30</v>
      </c>
      <c r="G106" s="600" t="s">
        <v>929</v>
      </c>
      <c r="H106" s="619">
        <v>21000</v>
      </c>
      <c r="I106" s="619">
        <v>21000</v>
      </c>
      <c r="J106" s="600" t="s">
        <v>16</v>
      </c>
      <c r="K106" s="601">
        <v>46173</v>
      </c>
      <c r="L106" s="601">
        <v>46265</v>
      </c>
      <c r="M106" s="600"/>
      <c r="N106" s="600"/>
      <c r="O106" s="600" t="s">
        <v>427</v>
      </c>
      <c r="P106" s="600" t="s">
        <v>1303</v>
      </c>
    </row>
    <row r="107" spans="2:16" ht="87">
      <c r="B107" s="600">
        <v>111</v>
      </c>
      <c r="C107" s="600" t="s">
        <v>23</v>
      </c>
      <c r="D107" s="598" t="s">
        <v>374</v>
      </c>
      <c r="E107" s="599" t="s">
        <v>278</v>
      </c>
      <c r="F107" s="600">
        <v>1</v>
      </c>
      <c r="G107" s="600" t="s">
        <v>400</v>
      </c>
      <c r="H107" s="617">
        <v>15000</v>
      </c>
      <c r="I107" s="619">
        <v>15000</v>
      </c>
      <c r="J107" s="600" t="s">
        <v>5</v>
      </c>
      <c r="K107" s="601">
        <v>45991</v>
      </c>
      <c r="L107" s="601">
        <v>46053</v>
      </c>
      <c r="M107" s="600"/>
      <c r="N107" s="600"/>
      <c r="O107" s="600" t="s">
        <v>228</v>
      </c>
      <c r="P107" s="600" t="s">
        <v>1303</v>
      </c>
    </row>
    <row r="108" spans="2:16" ht="87">
      <c r="B108" s="600">
        <v>112</v>
      </c>
      <c r="C108" s="600" t="s">
        <v>23</v>
      </c>
      <c r="D108" s="598" t="s">
        <v>1139</v>
      </c>
      <c r="E108" s="599" t="s">
        <v>278</v>
      </c>
      <c r="F108" s="600">
        <v>1</v>
      </c>
      <c r="G108" s="600" t="s">
        <v>400</v>
      </c>
      <c r="H108" s="617">
        <v>5077</v>
      </c>
      <c r="I108" s="619">
        <v>5077</v>
      </c>
      <c r="J108" s="600" t="s">
        <v>5</v>
      </c>
      <c r="K108" s="601">
        <v>46142</v>
      </c>
      <c r="L108" s="601">
        <v>46203</v>
      </c>
      <c r="M108" s="600"/>
      <c r="N108" s="600"/>
      <c r="O108" s="600" t="s">
        <v>228</v>
      </c>
      <c r="P108" s="600" t="s">
        <v>1303</v>
      </c>
    </row>
    <row r="109" spans="2:16" ht="87">
      <c r="B109" s="600">
        <v>113</v>
      </c>
      <c r="C109" s="600" t="s">
        <v>23</v>
      </c>
      <c r="D109" s="598" t="s">
        <v>412</v>
      </c>
      <c r="E109" s="599" t="s">
        <v>278</v>
      </c>
      <c r="F109" s="600">
        <v>1</v>
      </c>
      <c r="G109" s="600" t="s">
        <v>400</v>
      </c>
      <c r="H109" s="617">
        <v>25000</v>
      </c>
      <c r="I109" s="616">
        <v>25000</v>
      </c>
      <c r="J109" s="600" t="s">
        <v>5</v>
      </c>
      <c r="K109" s="601">
        <v>46265</v>
      </c>
      <c r="L109" s="601">
        <v>46326</v>
      </c>
      <c r="M109" s="600"/>
      <c r="N109" s="600"/>
      <c r="O109" s="600" t="s">
        <v>228</v>
      </c>
      <c r="P109" s="600" t="s">
        <v>1303</v>
      </c>
    </row>
    <row r="110" spans="2:16" ht="87">
      <c r="B110" s="600">
        <v>114</v>
      </c>
      <c r="C110" s="600" t="s">
        <v>23</v>
      </c>
      <c r="D110" s="598" t="s">
        <v>413</v>
      </c>
      <c r="E110" s="599" t="s">
        <v>278</v>
      </c>
      <c r="F110" s="600">
        <v>1</v>
      </c>
      <c r="G110" s="600" t="s">
        <v>400</v>
      </c>
      <c r="H110" s="617">
        <v>35880</v>
      </c>
      <c r="I110" s="617">
        <v>35880</v>
      </c>
      <c r="J110" s="600" t="s">
        <v>5</v>
      </c>
      <c r="K110" s="601">
        <v>46053</v>
      </c>
      <c r="L110" s="601">
        <v>46112</v>
      </c>
      <c r="M110" s="600"/>
      <c r="N110" s="600"/>
      <c r="O110" s="600" t="s">
        <v>228</v>
      </c>
      <c r="P110" s="600" t="s">
        <v>1303</v>
      </c>
    </row>
    <row r="111" spans="2:16" ht="87">
      <c r="B111" s="600">
        <v>115</v>
      </c>
      <c r="C111" s="600" t="s">
        <v>23</v>
      </c>
      <c r="D111" s="598" t="s">
        <v>411</v>
      </c>
      <c r="E111" s="599" t="s">
        <v>278</v>
      </c>
      <c r="F111" s="600">
        <v>1</v>
      </c>
      <c r="G111" s="600" t="s">
        <v>400</v>
      </c>
      <c r="H111" s="631">
        <v>3600</v>
      </c>
      <c r="I111" s="631">
        <v>3600</v>
      </c>
      <c r="J111" s="600" t="s">
        <v>5</v>
      </c>
      <c r="K111" s="601">
        <v>46142</v>
      </c>
      <c r="L111" s="601">
        <v>46203</v>
      </c>
      <c r="M111" s="600"/>
      <c r="N111" s="600"/>
      <c r="O111" s="600" t="s">
        <v>228</v>
      </c>
      <c r="P111" s="600" t="s">
        <v>1303</v>
      </c>
    </row>
    <row r="112" spans="2:16" ht="87">
      <c r="B112" s="600">
        <v>116</v>
      </c>
      <c r="C112" s="600" t="s">
        <v>23</v>
      </c>
      <c r="D112" s="598" t="s">
        <v>410</v>
      </c>
      <c r="E112" s="599" t="s">
        <v>278</v>
      </c>
      <c r="F112" s="600">
        <v>1</v>
      </c>
      <c r="G112" s="600" t="s">
        <v>400</v>
      </c>
      <c r="H112" s="616">
        <v>1600</v>
      </c>
      <c r="I112" s="616">
        <v>1600</v>
      </c>
      <c r="J112" s="600" t="s">
        <v>5</v>
      </c>
      <c r="K112" s="601">
        <v>46326</v>
      </c>
      <c r="L112" s="601">
        <v>46387</v>
      </c>
      <c r="M112" s="600"/>
      <c r="N112" s="600"/>
      <c r="O112" s="600" t="s">
        <v>228</v>
      </c>
      <c r="P112" s="600" t="s">
        <v>1303</v>
      </c>
    </row>
    <row r="113" spans="2:16" ht="87">
      <c r="B113" s="600">
        <v>117</v>
      </c>
      <c r="C113" s="600" t="s">
        <v>23</v>
      </c>
      <c r="D113" s="598" t="s">
        <v>409</v>
      </c>
      <c r="E113" s="599" t="s">
        <v>278</v>
      </c>
      <c r="F113" s="600">
        <v>1</v>
      </c>
      <c r="G113" s="600" t="s">
        <v>400</v>
      </c>
      <c r="H113" s="619">
        <v>27000</v>
      </c>
      <c r="I113" s="619">
        <v>27000</v>
      </c>
      <c r="J113" s="600" t="s">
        <v>5</v>
      </c>
      <c r="K113" s="601">
        <v>46265</v>
      </c>
      <c r="L113" s="601">
        <v>46326</v>
      </c>
      <c r="M113" s="600"/>
      <c r="N113" s="600"/>
      <c r="O113" s="600" t="s">
        <v>228</v>
      </c>
      <c r="P113" s="600" t="s">
        <v>1303</v>
      </c>
    </row>
    <row r="114" spans="2:16" ht="87">
      <c r="B114" s="600">
        <v>118</v>
      </c>
      <c r="C114" s="600" t="s">
        <v>23</v>
      </c>
      <c r="D114" s="598" t="s">
        <v>408</v>
      </c>
      <c r="E114" s="599" t="s">
        <v>278</v>
      </c>
      <c r="F114" s="600">
        <v>1</v>
      </c>
      <c r="G114" s="600" t="s">
        <v>400</v>
      </c>
      <c r="H114" s="616">
        <v>60000</v>
      </c>
      <c r="I114" s="616">
        <v>60000</v>
      </c>
      <c r="J114" s="600" t="s">
        <v>5</v>
      </c>
      <c r="K114" s="601">
        <v>46265</v>
      </c>
      <c r="L114" s="601">
        <v>46326</v>
      </c>
      <c r="M114" s="600"/>
      <c r="N114" s="600" t="s">
        <v>954</v>
      </c>
      <c r="O114" s="600" t="s">
        <v>228</v>
      </c>
      <c r="P114" s="600" t="s">
        <v>1303</v>
      </c>
    </row>
    <row r="115" spans="2:16" ht="87">
      <c r="B115" s="600">
        <v>119</v>
      </c>
      <c r="C115" s="600" t="s">
        <v>23</v>
      </c>
      <c r="D115" s="598" t="s">
        <v>407</v>
      </c>
      <c r="E115" s="599" t="s">
        <v>278</v>
      </c>
      <c r="F115" s="600">
        <v>1</v>
      </c>
      <c r="G115" s="600" t="s">
        <v>400</v>
      </c>
      <c r="H115" s="616">
        <v>10000</v>
      </c>
      <c r="I115" s="616">
        <v>10000</v>
      </c>
      <c r="J115" s="600" t="s">
        <v>5</v>
      </c>
      <c r="K115" s="601">
        <v>46081</v>
      </c>
      <c r="L115" s="601">
        <v>46142</v>
      </c>
      <c r="M115" s="600"/>
      <c r="N115" s="600"/>
      <c r="O115" s="600" t="s">
        <v>228</v>
      </c>
      <c r="P115" s="600" t="s">
        <v>1303</v>
      </c>
    </row>
    <row r="116" spans="2:16" ht="87">
      <c r="B116" s="600">
        <v>120</v>
      </c>
      <c r="C116" s="600" t="s">
        <v>23</v>
      </c>
      <c r="D116" s="598" t="s">
        <v>414</v>
      </c>
      <c r="E116" s="599" t="s">
        <v>284</v>
      </c>
      <c r="F116" s="600">
        <v>1</v>
      </c>
      <c r="G116" s="600" t="s">
        <v>400</v>
      </c>
      <c r="H116" s="616">
        <v>1300</v>
      </c>
      <c r="I116" s="616">
        <v>1300</v>
      </c>
      <c r="J116" s="600" t="s">
        <v>5</v>
      </c>
      <c r="K116" s="601">
        <v>46203</v>
      </c>
      <c r="L116" s="601">
        <v>46265</v>
      </c>
      <c r="M116" s="600"/>
      <c r="N116" s="600"/>
      <c r="O116" s="600" t="s">
        <v>228</v>
      </c>
      <c r="P116" s="600" t="s">
        <v>1303</v>
      </c>
    </row>
    <row r="117" spans="2:16" ht="87">
      <c r="B117" s="600">
        <v>121</v>
      </c>
      <c r="C117" s="600" t="s">
        <v>23</v>
      </c>
      <c r="D117" s="598" t="s">
        <v>415</v>
      </c>
      <c r="E117" s="598" t="s">
        <v>284</v>
      </c>
      <c r="F117" s="600">
        <v>1</v>
      </c>
      <c r="G117" s="600" t="s">
        <v>400</v>
      </c>
      <c r="H117" s="616">
        <v>2500</v>
      </c>
      <c r="I117" s="616">
        <v>2500</v>
      </c>
      <c r="J117" s="600" t="s">
        <v>5</v>
      </c>
      <c r="K117" s="601">
        <v>45991</v>
      </c>
      <c r="L117" s="601">
        <v>46053</v>
      </c>
      <c r="M117" s="600"/>
      <c r="N117" s="600"/>
      <c r="O117" s="600" t="s">
        <v>228</v>
      </c>
      <c r="P117" s="600" t="s">
        <v>1303</v>
      </c>
    </row>
    <row r="118" spans="2:16" ht="87">
      <c r="B118" s="600">
        <v>122</v>
      </c>
      <c r="C118" s="600" t="s">
        <v>23</v>
      </c>
      <c r="D118" s="598" t="s">
        <v>418</v>
      </c>
      <c r="E118" s="599" t="s">
        <v>278</v>
      </c>
      <c r="F118" s="600">
        <v>1</v>
      </c>
      <c r="G118" s="600" t="s">
        <v>400</v>
      </c>
      <c r="H118" s="616">
        <v>2000</v>
      </c>
      <c r="I118" s="616">
        <v>2000</v>
      </c>
      <c r="J118" s="600" t="s">
        <v>5</v>
      </c>
      <c r="K118" s="601">
        <v>46142</v>
      </c>
      <c r="L118" s="601">
        <v>46203</v>
      </c>
      <c r="M118" s="600"/>
      <c r="N118" s="600"/>
      <c r="O118" s="600" t="s">
        <v>228</v>
      </c>
      <c r="P118" s="600" t="s">
        <v>1303</v>
      </c>
    </row>
    <row r="119" spans="2:16" ht="87">
      <c r="B119" s="600">
        <v>123</v>
      </c>
      <c r="C119" s="600" t="s">
        <v>23</v>
      </c>
      <c r="D119" s="598" t="s">
        <v>417</v>
      </c>
      <c r="E119" s="599" t="s">
        <v>278</v>
      </c>
      <c r="F119" s="600">
        <v>1</v>
      </c>
      <c r="G119" s="600" t="s">
        <v>400</v>
      </c>
      <c r="H119" s="616">
        <v>2500</v>
      </c>
      <c r="I119" s="616">
        <v>2500</v>
      </c>
      <c r="J119" s="600" t="s">
        <v>5</v>
      </c>
      <c r="K119" s="601">
        <v>46142</v>
      </c>
      <c r="L119" s="601">
        <v>46203</v>
      </c>
      <c r="M119" s="600"/>
      <c r="N119" s="600"/>
      <c r="O119" s="600" t="s">
        <v>228</v>
      </c>
      <c r="P119" s="600" t="s">
        <v>1303</v>
      </c>
    </row>
    <row r="120" spans="2:16" ht="87">
      <c r="B120" s="600">
        <v>124</v>
      </c>
      <c r="C120" s="600" t="s">
        <v>23</v>
      </c>
      <c r="D120" s="598" t="s">
        <v>416</v>
      </c>
      <c r="E120" s="599" t="s">
        <v>278</v>
      </c>
      <c r="F120" s="600">
        <v>1</v>
      </c>
      <c r="G120" s="600" t="s">
        <v>400</v>
      </c>
      <c r="H120" s="616">
        <v>120000</v>
      </c>
      <c r="I120" s="616">
        <v>120000</v>
      </c>
      <c r="J120" s="600" t="s">
        <v>5</v>
      </c>
      <c r="K120" s="601">
        <v>46295</v>
      </c>
      <c r="L120" s="601">
        <v>46356</v>
      </c>
      <c r="M120" s="600"/>
      <c r="N120" s="600"/>
      <c r="O120" s="600" t="s">
        <v>228</v>
      </c>
      <c r="P120" s="600" t="s">
        <v>1303</v>
      </c>
    </row>
    <row r="121" spans="2:16" ht="121.8">
      <c r="B121" s="600">
        <v>125</v>
      </c>
      <c r="C121" s="600" t="s">
        <v>23</v>
      </c>
      <c r="D121" s="598" t="s">
        <v>375</v>
      </c>
      <c r="E121" s="599" t="s">
        <v>275</v>
      </c>
      <c r="F121" s="600">
        <v>1</v>
      </c>
      <c r="G121" s="600" t="s">
        <v>185</v>
      </c>
      <c r="H121" s="616">
        <v>20000</v>
      </c>
      <c r="I121" s="616">
        <v>20000</v>
      </c>
      <c r="J121" s="600" t="s">
        <v>11</v>
      </c>
      <c r="K121" s="601">
        <v>46265</v>
      </c>
      <c r="L121" s="601">
        <v>46326</v>
      </c>
      <c r="M121" s="600"/>
      <c r="N121" s="600"/>
      <c r="O121" s="600" t="s">
        <v>228</v>
      </c>
      <c r="P121" s="600" t="s">
        <v>1303</v>
      </c>
    </row>
    <row r="122" spans="2:16" ht="295.8">
      <c r="B122" s="600" t="s">
        <v>1614</v>
      </c>
      <c r="C122" s="600" t="s">
        <v>23</v>
      </c>
      <c r="D122" s="598" t="s">
        <v>1615</v>
      </c>
      <c r="E122" s="598" t="s">
        <v>1616</v>
      </c>
      <c r="F122" s="600">
        <v>12</v>
      </c>
      <c r="G122" s="600" t="s">
        <v>185</v>
      </c>
      <c r="H122" s="604">
        <v>4800</v>
      </c>
      <c r="I122" s="604">
        <v>4800</v>
      </c>
      <c r="J122" s="600" t="s">
        <v>5</v>
      </c>
      <c r="K122" s="601">
        <v>46112</v>
      </c>
      <c r="L122" s="601">
        <v>46234</v>
      </c>
      <c r="M122" s="600"/>
      <c r="N122" s="600"/>
      <c r="O122" s="600" t="s">
        <v>1598</v>
      </c>
      <c r="P122" s="600" t="s">
        <v>1617</v>
      </c>
    </row>
    <row r="123" spans="2:16" ht="104.4">
      <c r="B123" s="600">
        <v>126</v>
      </c>
      <c r="C123" s="600" t="s">
        <v>24</v>
      </c>
      <c r="D123" s="598" t="s">
        <v>376</v>
      </c>
      <c r="E123" s="599" t="s">
        <v>294</v>
      </c>
      <c r="F123" s="600">
        <v>1360</v>
      </c>
      <c r="G123" s="600" t="s">
        <v>419</v>
      </c>
      <c r="H123" s="616">
        <v>53665.29</v>
      </c>
      <c r="I123" s="616">
        <v>53665.29</v>
      </c>
      <c r="J123" s="600" t="s">
        <v>16</v>
      </c>
      <c r="K123" s="601">
        <v>46203</v>
      </c>
      <c r="L123" s="601">
        <v>46295</v>
      </c>
      <c r="M123" s="600"/>
      <c r="N123" s="600"/>
      <c r="O123" s="600" t="s">
        <v>295</v>
      </c>
      <c r="P123" s="600" t="s">
        <v>1314</v>
      </c>
    </row>
    <row r="124" spans="2:16" ht="104.4">
      <c r="B124" s="600">
        <v>127</v>
      </c>
      <c r="C124" s="600" t="s">
        <v>24</v>
      </c>
      <c r="D124" s="598" t="s">
        <v>420</v>
      </c>
      <c r="E124" s="599" t="s">
        <v>298</v>
      </c>
      <c r="F124" s="600">
        <v>50</v>
      </c>
      <c r="G124" s="600" t="s">
        <v>423</v>
      </c>
      <c r="H124" s="617">
        <v>98957.82</v>
      </c>
      <c r="I124" s="617">
        <v>81320</v>
      </c>
      <c r="J124" s="600" t="s">
        <v>5</v>
      </c>
      <c r="K124" s="601">
        <v>46112</v>
      </c>
      <c r="L124" s="601">
        <v>46173</v>
      </c>
      <c r="M124" s="600"/>
      <c r="N124" s="600"/>
      <c r="O124" s="600" t="s">
        <v>295</v>
      </c>
      <c r="P124" s="600" t="s">
        <v>1314</v>
      </c>
    </row>
    <row r="125" spans="2:16" ht="104.4">
      <c r="B125" s="600">
        <v>128</v>
      </c>
      <c r="C125" s="600" t="s">
        <v>24</v>
      </c>
      <c r="D125" s="598" t="s">
        <v>421</v>
      </c>
      <c r="E125" s="599" t="s">
        <v>1256</v>
      </c>
      <c r="F125" s="600">
        <v>8</v>
      </c>
      <c r="G125" s="600" t="s">
        <v>424</v>
      </c>
      <c r="H125" s="617">
        <v>11037</v>
      </c>
      <c r="I125" s="617">
        <v>11037</v>
      </c>
      <c r="J125" s="600" t="s">
        <v>5</v>
      </c>
      <c r="K125" s="601">
        <v>46142</v>
      </c>
      <c r="L125" s="601">
        <v>46203</v>
      </c>
      <c r="M125" s="600"/>
      <c r="N125" s="600"/>
      <c r="O125" s="600" t="s">
        <v>295</v>
      </c>
      <c r="P125" s="600" t="s">
        <v>1314</v>
      </c>
    </row>
    <row r="126" spans="2:16" ht="104.4">
      <c r="B126" s="600">
        <v>129</v>
      </c>
      <c r="C126" s="600" t="s">
        <v>24</v>
      </c>
      <c r="D126" s="598" t="s">
        <v>422</v>
      </c>
      <c r="E126" s="599" t="s">
        <v>300</v>
      </c>
      <c r="F126" s="600">
        <v>350</v>
      </c>
      <c r="G126" s="600" t="s">
        <v>425</v>
      </c>
      <c r="H126" s="617">
        <v>19883</v>
      </c>
      <c r="I126" s="617">
        <v>19883</v>
      </c>
      <c r="J126" s="600" t="s">
        <v>11</v>
      </c>
      <c r="K126" s="601">
        <v>46173</v>
      </c>
      <c r="L126" s="601">
        <v>46265</v>
      </c>
      <c r="M126" s="600"/>
      <c r="N126" s="600"/>
      <c r="O126" s="600" t="s">
        <v>1302</v>
      </c>
      <c r="P126" s="600" t="s">
        <v>1314</v>
      </c>
    </row>
    <row r="127" spans="2:16" ht="208.8">
      <c r="B127" s="600">
        <v>132</v>
      </c>
      <c r="C127" s="600" t="s">
        <v>24</v>
      </c>
      <c r="D127" s="598" t="s">
        <v>1341</v>
      </c>
      <c r="E127" s="599" t="s">
        <v>1297</v>
      </c>
      <c r="F127" s="629">
        <v>1</v>
      </c>
      <c r="G127" s="600" t="s">
        <v>178</v>
      </c>
      <c r="H127" s="632">
        <v>12000</v>
      </c>
      <c r="I127" s="632">
        <v>12000</v>
      </c>
      <c r="J127" s="600" t="s">
        <v>5</v>
      </c>
      <c r="K127" s="601">
        <v>46203</v>
      </c>
      <c r="L127" s="601">
        <v>46326</v>
      </c>
      <c r="M127" s="600"/>
      <c r="N127" s="600"/>
      <c r="O127" s="600" t="s">
        <v>1136</v>
      </c>
      <c r="P127" s="600" t="s">
        <v>1315</v>
      </c>
    </row>
    <row r="128" spans="2:16" ht="208.8">
      <c r="B128" s="600">
        <v>133</v>
      </c>
      <c r="C128" s="600" t="s">
        <v>24</v>
      </c>
      <c r="D128" s="598" t="s">
        <v>1618</v>
      </c>
      <c r="E128" s="599" t="s">
        <v>1297</v>
      </c>
      <c r="F128" s="629">
        <v>2</v>
      </c>
      <c r="G128" s="600" t="s">
        <v>178</v>
      </c>
      <c r="H128" s="632">
        <v>20000</v>
      </c>
      <c r="I128" s="632">
        <v>20000</v>
      </c>
      <c r="J128" s="600" t="s">
        <v>5</v>
      </c>
      <c r="K128" s="601">
        <v>46203</v>
      </c>
      <c r="L128" s="601">
        <v>46387</v>
      </c>
      <c r="M128" s="600"/>
      <c r="N128" s="600"/>
      <c r="O128" s="600" t="s">
        <v>1136</v>
      </c>
      <c r="P128" s="600" t="s">
        <v>1315</v>
      </c>
    </row>
    <row r="129" spans="2:16" ht="69.599999999999994">
      <c r="B129" s="600">
        <v>135</v>
      </c>
      <c r="C129" s="600" t="s">
        <v>24</v>
      </c>
      <c r="D129" s="598" t="s">
        <v>1623</v>
      </c>
      <c r="E129" s="599" t="s">
        <v>1134</v>
      </c>
      <c r="F129" s="600">
        <v>1</v>
      </c>
      <c r="G129" s="600" t="s">
        <v>1135</v>
      </c>
      <c r="H129" s="632">
        <v>16000</v>
      </c>
      <c r="I129" s="632">
        <v>16000</v>
      </c>
      <c r="J129" s="600" t="s">
        <v>5</v>
      </c>
      <c r="K129" s="601">
        <v>46234</v>
      </c>
      <c r="L129" s="601">
        <v>46356</v>
      </c>
      <c r="M129" s="600"/>
      <c r="N129" s="600"/>
      <c r="O129" s="600" t="s">
        <v>1302</v>
      </c>
      <c r="P129" s="600" t="s">
        <v>1316</v>
      </c>
    </row>
    <row r="130" spans="2:16" ht="261">
      <c r="B130" s="600" t="s">
        <v>1619</v>
      </c>
      <c r="C130" s="600" t="s">
        <v>24</v>
      </c>
      <c r="D130" s="598" t="s">
        <v>1624</v>
      </c>
      <c r="E130" s="598" t="s">
        <v>1625</v>
      </c>
      <c r="F130" s="600">
        <v>85</v>
      </c>
      <c r="G130" s="600" t="s">
        <v>178</v>
      </c>
      <c r="H130" s="604">
        <v>7675</v>
      </c>
      <c r="I130" s="604"/>
      <c r="J130" s="600" t="s">
        <v>5</v>
      </c>
      <c r="K130" s="601">
        <v>46081</v>
      </c>
      <c r="L130" s="601">
        <v>46142</v>
      </c>
      <c r="M130" s="600"/>
      <c r="N130" s="600"/>
      <c r="O130" s="600" t="s">
        <v>1626</v>
      </c>
      <c r="P130" s="600" t="s">
        <v>1617</v>
      </c>
    </row>
    <row r="131" spans="2:16" ht="34.799999999999997">
      <c r="B131" s="600" t="s">
        <v>1620</v>
      </c>
      <c r="C131" s="600" t="s">
        <v>24</v>
      </c>
      <c r="D131" s="598" t="s">
        <v>1284</v>
      </c>
      <c r="E131" s="599"/>
      <c r="F131" s="600"/>
      <c r="G131" s="600"/>
      <c r="H131" s="632"/>
      <c r="I131" s="632"/>
      <c r="J131" s="600"/>
      <c r="K131" s="601"/>
      <c r="L131" s="601"/>
      <c r="M131" s="600"/>
      <c r="N131" s="600"/>
      <c r="O131" s="600"/>
      <c r="P131" s="600"/>
    </row>
    <row r="132" spans="2:16" ht="34.799999999999997">
      <c r="B132" s="600" t="s">
        <v>1621</v>
      </c>
      <c r="C132" s="600" t="s">
        <v>24</v>
      </c>
      <c r="D132" s="598" t="s">
        <v>1285</v>
      </c>
      <c r="E132" s="599"/>
      <c r="F132" s="600"/>
      <c r="G132" s="600"/>
      <c r="H132" s="632"/>
      <c r="I132" s="632"/>
      <c r="J132" s="600"/>
      <c r="K132" s="601"/>
      <c r="L132" s="601"/>
      <c r="M132" s="600"/>
      <c r="N132" s="600"/>
      <c r="O132" s="600"/>
      <c r="P132" s="600"/>
    </row>
    <row r="133" spans="2:16" ht="34.799999999999997">
      <c r="B133" s="600" t="s">
        <v>1622</v>
      </c>
      <c r="C133" s="600" t="s">
        <v>24</v>
      </c>
      <c r="D133" s="598" t="s">
        <v>1286</v>
      </c>
      <c r="E133" s="599"/>
      <c r="F133" s="600"/>
      <c r="G133" s="600"/>
      <c r="H133" s="632"/>
      <c r="I133" s="632"/>
      <c r="J133" s="600"/>
      <c r="K133" s="601"/>
      <c r="L133" s="601"/>
      <c r="M133" s="600"/>
      <c r="N133" s="600"/>
      <c r="O133" s="600"/>
      <c r="P133" s="600"/>
    </row>
    <row r="134" spans="2:16" ht="208.8">
      <c r="B134" s="600">
        <v>136</v>
      </c>
      <c r="C134" s="600" t="s">
        <v>25</v>
      </c>
      <c r="D134" s="598" t="s">
        <v>531</v>
      </c>
      <c r="E134" s="599" t="s">
        <v>302</v>
      </c>
      <c r="F134" s="600">
        <v>1</v>
      </c>
      <c r="G134" s="600" t="s">
        <v>532</v>
      </c>
      <c r="H134" s="619">
        <v>13000</v>
      </c>
      <c r="I134" s="619">
        <v>7000</v>
      </c>
      <c r="J134" s="600" t="s">
        <v>5</v>
      </c>
      <c r="K134" s="601">
        <v>46053</v>
      </c>
      <c r="L134" s="601">
        <v>46112</v>
      </c>
      <c r="M134" s="600"/>
      <c r="N134" s="600"/>
      <c r="O134" s="600" t="s">
        <v>1302</v>
      </c>
      <c r="P134" s="600" t="s">
        <v>1316</v>
      </c>
    </row>
    <row r="135" spans="2:16" ht="139.19999999999999">
      <c r="B135" s="633">
        <v>137</v>
      </c>
      <c r="C135" s="600" t="s">
        <v>25</v>
      </c>
      <c r="D135" s="598" t="s">
        <v>533</v>
      </c>
      <c r="E135" s="599" t="s">
        <v>534</v>
      </c>
      <c r="F135" s="600" t="s">
        <v>535</v>
      </c>
      <c r="G135" s="600" t="s">
        <v>536</v>
      </c>
      <c r="H135" s="619">
        <v>40000</v>
      </c>
      <c r="I135" s="619">
        <v>25000</v>
      </c>
      <c r="J135" s="600" t="s">
        <v>16</v>
      </c>
      <c r="K135" s="601">
        <v>46022</v>
      </c>
      <c r="L135" s="601">
        <v>46053</v>
      </c>
      <c r="M135" s="600"/>
      <c r="N135" s="600"/>
      <c r="O135" s="600" t="s">
        <v>1302</v>
      </c>
      <c r="P135" s="600" t="s">
        <v>1316</v>
      </c>
    </row>
    <row r="136" spans="2:16" ht="330.6">
      <c r="B136" s="633">
        <v>138</v>
      </c>
      <c r="C136" s="600" t="s">
        <v>25</v>
      </c>
      <c r="D136" s="598" t="s">
        <v>537</v>
      </c>
      <c r="E136" s="599" t="s">
        <v>304</v>
      </c>
      <c r="F136" s="600">
        <v>3</v>
      </c>
      <c r="G136" s="600" t="s">
        <v>538</v>
      </c>
      <c r="H136" s="619">
        <v>37473.06</v>
      </c>
      <c r="I136" s="619">
        <v>32000</v>
      </c>
      <c r="J136" s="600" t="s">
        <v>5</v>
      </c>
      <c r="K136" s="601">
        <v>46081</v>
      </c>
      <c r="L136" s="601">
        <v>46112</v>
      </c>
      <c r="M136" s="600"/>
      <c r="N136" s="600"/>
      <c r="O136" s="600" t="s">
        <v>208</v>
      </c>
      <c r="P136" s="600" t="s">
        <v>1316</v>
      </c>
    </row>
    <row r="137" spans="2:16" ht="52.2">
      <c r="B137" s="600">
        <v>139</v>
      </c>
      <c r="C137" s="600" t="s">
        <v>26</v>
      </c>
      <c r="D137" s="598" t="s">
        <v>540</v>
      </c>
      <c r="E137" s="599" t="s">
        <v>541</v>
      </c>
      <c r="F137" s="629">
        <v>12</v>
      </c>
      <c r="G137" s="600" t="s">
        <v>182</v>
      </c>
      <c r="H137" s="604">
        <v>2796686</v>
      </c>
      <c r="I137" s="604">
        <v>2796686</v>
      </c>
      <c r="J137" s="600" t="s">
        <v>11</v>
      </c>
      <c r="K137" s="601">
        <v>45961</v>
      </c>
      <c r="L137" s="601">
        <v>46081</v>
      </c>
      <c r="M137" s="600"/>
      <c r="N137" s="600"/>
      <c r="O137" s="600" t="s">
        <v>1302</v>
      </c>
      <c r="P137" s="600" t="s">
        <v>1316</v>
      </c>
    </row>
    <row r="138" spans="2:16" ht="69.599999999999994">
      <c r="B138" s="600">
        <v>140</v>
      </c>
      <c r="C138" s="600" t="s">
        <v>26</v>
      </c>
      <c r="D138" s="598" t="s">
        <v>543</v>
      </c>
      <c r="E138" s="599" t="s">
        <v>897</v>
      </c>
      <c r="F138" s="600">
        <v>1</v>
      </c>
      <c r="G138" s="600" t="s">
        <v>185</v>
      </c>
      <c r="H138" s="604">
        <v>2694595</v>
      </c>
      <c r="I138" s="604">
        <v>2694595</v>
      </c>
      <c r="J138" s="600" t="s">
        <v>11</v>
      </c>
      <c r="K138" s="601">
        <v>45838</v>
      </c>
      <c r="L138" s="601">
        <v>46053</v>
      </c>
      <c r="M138" s="600"/>
      <c r="N138" s="600"/>
      <c r="O138" s="599" t="s">
        <v>1302</v>
      </c>
      <c r="P138" s="600" t="s">
        <v>1316</v>
      </c>
    </row>
    <row r="139" spans="2:16" ht="121.8">
      <c r="B139" s="600">
        <v>141</v>
      </c>
      <c r="C139" s="600" t="s">
        <v>26</v>
      </c>
      <c r="D139" s="598" t="s">
        <v>1398</v>
      </c>
      <c r="E139" s="599" t="s">
        <v>545</v>
      </c>
      <c r="F139" s="600">
        <v>1</v>
      </c>
      <c r="G139" s="600" t="s">
        <v>185</v>
      </c>
      <c r="H139" s="617">
        <v>495680</v>
      </c>
      <c r="I139" s="617">
        <v>495680</v>
      </c>
      <c r="J139" s="600" t="s">
        <v>16</v>
      </c>
      <c r="K139" s="601">
        <v>46112</v>
      </c>
      <c r="L139" s="601">
        <v>46203</v>
      </c>
      <c r="M139" s="600"/>
      <c r="N139" s="600"/>
      <c r="O139" s="600" t="s">
        <v>1302</v>
      </c>
      <c r="P139" s="600" t="s">
        <v>1314</v>
      </c>
    </row>
    <row r="140" spans="2:16" ht="121.8">
      <c r="B140" s="600">
        <v>142</v>
      </c>
      <c r="C140" s="600" t="s">
        <v>26</v>
      </c>
      <c r="D140" s="598" t="s">
        <v>547</v>
      </c>
      <c r="E140" s="599" t="s">
        <v>548</v>
      </c>
      <c r="F140" s="629">
        <v>6500</v>
      </c>
      <c r="G140" s="600" t="s">
        <v>178</v>
      </c>
      <c r="H140" s="604">
        <v>121325.6</v>
      </c>
      <c r="I140" s="604">
        <v>60826</v>
      </c>
      <c r="J140" s="600" t="s">
        <v>5</v>
      </c>
      <c r="K140" s="601">
        <v>45930</v>
      </c>
      <c r="L140" s="601">
        <v>46053</v>
      </c>
      <c r="M140" s="600"/>
      <c r="N140" s="600"/>
      <c r="O140" s="600" t="s">
        <v>1302</v>
      </c>
      <c r="P140" s="600" t="s">
        <v>1314</v>
      </c>
    </row>
    <row r="141" spans="2:16" ht="87">
      <c r="B141" s="600">
        <v>143</v>
      </c>
      <c r="C141" s="600" t="s">
        <v>26</v>
      </c>
      <c r="D141" s="598" t="s">
        <v>1298</v>
      </c>
      <c r="E141" s="599" t="s">
        <v>550</v>
      </c>
      <c r="F141" s="600">
        <v>1</v>
      </c>
      <c r="G141" s="600" t="s">
        <v>185</v>
      </c>
      <c r="H141" s="617">
        <v>1800000</v>
      </c>
      <c r="I141" s="617">
        <v>900000</v>
      </c>
      <c r="J141" s="600" t="s">
        <v>11</v>
      </c>
      <c r="K141" s="601">
        <v>46022</v>
      </c>
      <c r="L141" s="601">
        <v>46081</v>
      </c>
      <c r="M141" s="600"/>
      <c r="N141" s="600"/>
      <c r="O141" s="600" t="s">
        <v>1302</v>
      </c>
      <c r="P141" s="600" t="s">
        <v>1303</v>
      </c>
    </row>
    <row r="142" spans="2:16" ht="17.399999999999999">
      <c r="B142" s="600" t="s">
        <v>1428</v>
      </c>
      <c r="C142" s="600" t="s">
        <v>26</v>
      </c>
      <c r="D142" s="598" t="s">
        <v>552</v>
      </c>
      <c r="E142" s="599"/>
      <c r="F142" s="600"/>
      <c r="G142" s="600"/>
      <c r="H142" s="634"/>
      <c r="I142" s="634"/>
      <c r="J142" s="600"/>
      <c r="K142" s="601"/>
      <c r="L142" s="601"/>
      <c r="M142" s="600"/>
      <c r="N142" s="600"/>
      <c r="O142" s="600"/>
      <c r="P142" s="600"/>
    </row>
    <row r="143" spans="2:16" ht="17.399999999999999">
      <c r="B143" s="600" t="s">
        <v>1429</v>
      </c>
      <c r="C143" s="600" t="s">
        <v>26</v>
      </c>
      <c r="D143" s="598" t="s">
        <v>554</v>
      </c>
      <c r="E143" s="599"/>
      <c r="F143" s="600"/>
      <c r="G143" s="600"/>
      <c r="H143" s="634"/>
      <c r="I143" s="634"/>
      <c r="J143" s="600"/>
      <c r="K143" s="601"/>
      <c r="L143" s="601"/>
      <c r="M143" s="600"/>
      <c r="N143" s="600"/>
      <c r="O143" s="600"/>
      <c r="P143" s="600"/>
    </row>
    <row r="144" spans="2:16" ht="17.399999999999999">
      <c r="B144" s="600" t="s">
        <v>1430</v>
      </c>
      <c r="C144" s="600" t="s">
        <v>26</v>
      </c>
      <c r="D144" s="598" t="s">
        <v>556</v>
      </c>
      <c r="E144" s="599"/>
      <c r="F144" s="600"/>
      <c r="G144" s="600"/>
      <c r="H144" s="634"/>
      <c r="I144" s="634"/>
      <c r="J144" s="600"/>
      <c r="K144" s="601"/>
      <c r="L144" s="601"/>
      <c r="M144" s="600"/>
      <c r="N144" s="600"/>
      <c r="O144" s="600"/>
      <c r="P144" s="600"/>
    </row>
    <row r="145" spans="2:16" ht="17.399999999999999">
      <c r="B145" s="600" t="s">
        <v>1431</v>
      </c>
      <c r="C145" s="600" t="s">
        <v>26</v>
      </c>
      <c r="D145" s="598" t="s">
        <v>558</v>
      </c>
      <c r="E145" s="599"/>
      <c r="F145" s="600"/>
      <c r="G145" s="600"/>
      <c r="H145" s="634"/>
      <c r="I145" s="634"/>
      <c r="J145" s="600"/>
      <c r="K145" s="601"/>
      <c r="L145" s="601"/>
      <c r="M145" s="600"/>
      <c r="N145" s="600"/>
      <c r="O145" s="600"/>
      <c r="P145" s="600"/>
    </row>
    <row r="146" spans="2:16" ht="17.399999999999999">
      <c r="B146" s="600" t="s">
        <v>1432</v>
      </c>
      <c r="C146" s="600" t="s">
        <v>26</v>
      </c>
      <c r="D146" s="598" t="s">
        <v>560</v>
      </c>
      <c r="E146" s="599"/>
      <c r="F146" s="600"/>
      <c r="G146" s="600"/>
      <c r="H146" s="634"/>
      <c r="I146" s="634"/>
      <c r="J146" s="600"/>
      <c r="K146" s="601"/>
      <c r="L146" s="601"/>
      <c r="M146" s="600"/>
      <c r="N146" s="600"/>
      <c r="O146" s="600"/>
      <c r="P146" s="600"/>
    </row>
    <row r="147" spans="2:16" ht="17.399999999999999">
      <c r="B147" s="600" t="s">
        <v>1433</v>
      </c>
      <c r="C147" s="600" t="s">
        <v>26</v>
      </c>
      <c r="D147" s="598" t="s">
        <v>901</v>
      </c>
      <c r="E147" s="599"/>
      <c r="F147" s="600"/>
      <c r="G147" s="600"/>
      <c r="H147" s="634"/>
      <c r="I147" s="634"/>
      <c r="J147" s="600"/>
      <c r="K147" s="601"/>
      <c r="L147" s="601"/>
      <c r="M147" s="600"/>
      <c r="N147" s="600"/>
      <c r="O147" s="600"/>
      <c r="P147" s="600"/>
    </row>
    <row r="148" spans="2:16" ht="17.399999999999999">
      <c r="B148" s="600" t="s">
        <v>1434</v>
      </c>
      <c r="C148" s="600" t="s">
        <v>26</v>
      </c>
      <c r="D148" s="598" t="s">
        <v>564</v>
      </c>
      <c r="E148" s="599"/>
      <c r="F148" s="600"/>
      <c r="G148" s="600"/>
      <c r="H148" s="634"/>
      <c r="I148" s="634"/>
      <c r="J148" s="600"/>
      <c r="K148" s="601"/>
      <c r="L148" s="601"/>
      <c r="M148" s="600"/>
      <c r="N148" s="600"/>
      <c r="O148" s="600"/>
      <c r="P148" s="600"/>
    </row>
    <row r="149" spans="2:16" ht="17.399999999999999">
      <c r="B149" s="600" t="s">
        <v>1435</v>
      </c>
      <c r="C149" s="600" t="s">
        <v>26</v>
      </c>
      <c r="D149" s="598" t="s">
        <v>566</v>
      </c>
      <c r="E149" s="599"/>
      <c r="F149" s="600"/>
      <c r="G149" s="600"/>
      <c r="H149" s="634"/>
      <c r="I149" s="634"/>
      <c r="J149" s="600"/>
      <c r="K149" s="601"/>
      <c r="L149" s="601"/>
      <c r="M149" s="600"/>
      <c r="N149" s="600"/>
      <c r="O149" s="600"/>
      <c r="P149" s="600"/>
    </row>
    <row r="150" spans="2:16" ht="17.399999999999999">
      <c r="B150" s="600" t="s">
        <v>1436</v>
      </c>
      <c r="C150" s="600" t="s">
        <v>26</v>
      </c>
      <c r="D150" s="598" t="s">
        <v>900</v>
      </c>
      <c r="E150" s="599"/>
      <c r="F150" s="600"/>
      <c r="G150" s="600"/>
      <c r="H150" s="634"/>
      <c r="I150" s="634"/>
      <c r="J150" s="600"/>
      <c r="K150" s="601"/>
      <c r="L150" s="601"/>
      <c r="M150" s="600"/>
      <c r="N150" s="600"/>
      <c r="O150" s="600"/>
      <c r="P150" s="600"/>
    </row>
    <row r="151" spans="2:16" ht="17.399999999999999">
      <c r="B151" s="600" t="s">
        <v>1437</v>
      </c>
      <c r="C151" s="600" t="s">
        <v>26</v>
      </c>
      <c r="D151" s="598" t="s">
        <v>568</v>
      </c>
      <c r="E151" s="599"/>
      <c r="F151" s="600"/>
      <c r="G151" s="600"/>
      <c r="H151" s="634"/>
      <c r="I151" s="634"/>
      <c r="J151" s="600"/>
      <c r="K151" s="601"/>
      <c r="L151" s="601"/>
      <c r="M151" s="600"/>
      <c r="N151" s="600"/>
      <c r="O151" s="600"/>
      <c r="P151" s="600"/>
    </row>
    <row r="152" spans="2:16" ht="17.399999999999999">
      <c r="B152" s="600" t="s">
        <v>1438</v>
      </c>
      <c r="C152" s="600" t="s">
        <v>26</v>
      </c>
      <c r="D152" s="598" t="s">
        <v>570</v>
      </c>
      <c r="E152" s="599"/>
      <c r="F152" s="600"/>
      <c r="G152" s="600"/>
      <c r="H152" s="634"/>
      <c r="I152" s="634"/>
      <c r="J152" s="600"/>
      <c r="K152" s="601"/>
      <c r="L152" s="601"/>
      <c r="M152" s="600"/>
      <c r="N152" s="600"/>
      <c r="O152" s="600"/>
      <c r="P152" s="600"/>
    </row>
    <row r="153" spans="2:16" ht="17.399999999999999">
      <c r="B153" s="600" t="s">
        <v>1439</v>
      </c>
      <c r="C153" s="600" t="s">
        <v>26</v>
      </c>
      <c r="D153" s="598" t="s">
        <v>572</v>
      </c>
      <c r="E153" s="599"/>
      <c r="F153" s="600"/>
      <c r="G153" s="600"/>
      <c r="H153" s="634"/>
      <c r="I153" s="634"/>
      <c r="J153" s="600"/>
      <c r="K153" s="601"/>
      <c r="L153" s="601"/>
      <c r="M153" s="600"/>
      <c r="N153" s="600"/>
      <c r="O153" s="600"/>
      <c r="P153" s="600"/>
    </row>
    <row r="154" spans="2:16" ht="17.399999999999999">
      <c r="B154" s="600" t="s">
        <v>1440</v>
      </c>
      <c r="C154" s="600" t="s">
        <v>26</v>
      </c>
      <c r="D154" s="598" t="s">
        <v>574</v>
      </c>
      <c r="E154" s="599"/>
      <c r="F154" s="600"/>
      <c r="G154" s="600"/>
      <c r="H154" s="634"/>
      <c r="I154" s="634"/>
      <c r="J154" s="600"/>
      <c r="K154" s="601"/>
      <c r="L154" s="601"/>
      <c r="M154" s="600"/>
      <c r="N154" s="600"/>
      <c r="O154" s="600"/>
      <c r="P154" s="600"/>
    </row>
    <row r="155" spans="2:16" ht="17.399999999999999">
      <c r="B155" s="600" t="s">
        <v>1441</v>
      </c>
      <c r="C155" s="600" t="s">
        <v>26</v>
      </c>
      <c r="D155" s="598" t="s">
        <v>576</v>
      </c>
      <c r="E155" s="599"/>
      <c r="F155" s="600"/>
      <c r="G155" s="600"/>
      <c r="H155" s="634"/>
      <c r="I155" s="634"/>
      <c r="J155" s="600"/>
      <c r="K155" s="601"/>
      <c r="L155" s="601"/>
      <c r="M155" s="600"/>
      <c r="N155" s="600"/>
      <c r="O155" s="600"/>
      <c r="P155" s="600"/>
    </row>
    <row r="156" spans="2:16" ht="17.399999999999999">
      <c r="B156" s="600" t="s">
        <v>1442</v>
      </c>
      <c r="C156" s="600" t="s">
        <v>26</v>
      </c>
      <c r="D156" s="598" t="s">
        <v>578</v>
      </c>
      <c r="E156" s="599"/>
      <c r="F156" s="600"/>
      <c r="G156" s="600"/>
      <c r="H156" s="634"/>
      <c r="I156" s="634"/>
      <c r="J156" s="600"/>
      <c r="K156" s="601"/>
      <c r="L156" s="601"/>
      <c r="M156" s="600"/>
      <c r="N156" s="600"/>
      <c r="O156" s="600"/>
      <c r="P156" s="600"/>
    </row>
    <row r="157" spans="2:16" ht="17.399999999999999">
      <c r="B157" s="600" t="s">
        <v>1443</v>
      </c>
      <c r="C157" s="600" t="s">
        <v>26</v>
      </c>
      <c r="D157" s="598" t="s">
        <v>581</v>
      </c>
      <c r="E157" s="599"/>
      <c r="F157" s="600"/>
      <c r="G157" s="600"/>
      <c r="H157" s="634"/>
      <c r="I157" s="634"/>
      <c r="J157" s="600"/>
      <c r="K157" s="601"/>
      <c r="L157" s="601"/>
      <c r="M157" s="600"/>
      <c r="N157" s="600"/>
      <c r="O157" s="600"/>
      <c r="P157" s="600"/>
    </row>
    <row r="158" spans="2:16" ht="17.399999999999999">
      <c r="B158" s="600" t="s">
        <v>1444</v>
      </c>
      <c r="C158" s="600" t="s">
        <v>26</v>
      </c>
      <c r="D158" s="598" t="s">
        <v>583</v>
      </c>
      <c r="E158" s="599"/>
      <c r="F158" s="600"/>
      <c r="G158" s="600"/>
      <c r="H158" s="634"/>
      <c r="I158" s="634"/>
      <c r="J158" s="600"/>
      <c r="K158" s="601"/>
      <c r="L158" s="601"/>
      <c r="M158" s="600"/>
      <c r="N158" s="600"/>
      <c r="O158" s="600"/>
      <c r="P158" s="600"/>
    </row>
    <row r="159" spans="2:16" ht="17.399999999999999">
      <c r="B159" s="600" t="s">
        <v>1445</v>
      </c>
      <c r="C159" s="600" t="s">
        <v>26</v>
      </c>
      <c r="D159" s="598" t="s">
        <v>584</v>
      </c>
      <c r="E159" s="599"/>
      <c r="F159" s="600"/>
      <c r="G159" s="600"/>
      <c r="H159" s="634"/>
      <c r="I159" s="634"/>
      <c r="J159" s="600"/>
      <c r="K159" s="601"/>
      <c r="L159" s="601"/>
      <c r="M159" s="600"/>
      <c r="N159" s="600"/>
      <c r="O159" s="600"/>
      <c r="P159" s="600"/>
    </row>
    <row r="160" spans="2:16" ht="17.399999999999999">
      <c r="B160" s="600" t="s">
        <v>1446</v>
      </c>
      <c r="C160" s="600" t="s">
        <v>26</v>
      </c>
      <c r="D160" s="598" t="s">
        <v>588</v>
      </c>
      <c r="E160" s="599"/>
      <c r="F160" s="600"/>
      <c r="G160" s="600"/>
      <c r="H160" s="634"/>
      <c r="I160" s="634"/>
      <c r="J160" s="600"/>
      <c r="K160" s="601"/>
      <c r="L160" s="601"/>
      <c r="M160" s="600"/>
      <c r="N160" s="600"/>
      <c r="O160" s="600"/>
      <c r="P160" s="600"/>
    </row>
    <row r="161" spans="2:16" ht="34.799999999999997">
      <c r="B161" s="600" t="s">
        <v>1447</v>
      </c>
      <c r="C161" s="600" t="s">
        <v>26</v>
      </c>
      <c r="D161" s="598" t="s">
        <v>902</v>
      </c>
      <c r="E161" s="599"/>
      <c r="F161" s="600"/>
      <c r="G161" s="600"/>
      <c r="H161" s="634"/>
      <c r="I161" s="617"/>
      <c r="J161" s="600"/>
      <c r="K161" s="601"/>
      <c r="L161" s="601"/>
      <c r="M161" s="600"/>
      <c r="N161" s="600"/>
      <c r="O161" s="600"/>
      <c r="P161" s="600"/>
    </row>
    <row r="162" spans="2:16" ht="17.399999999999999">
      <c r="B162" s="600" t="s">
        <v>1448</v>
      </c>
      <c r="C162" s="600" t="s">
        <v>26</v>
      </c>
      <c r="D162" s="598" t="s">
        <v>903</v>
      </c>
      <c r="E162" s="599"/>
      <c r="F162" s="600"/>
      <c r="G162" s="600"/>
      <c r="H162" s="634"/>
      <c r="I162" s="634"/>
      <c r="J162" s="600"/>
      <c r="K162" s="601"/>
      <c r="L162" s="601"/>
      <c r="M162" s="600"/>
      <c r="N162" s="600"/>
      <c r="O162" s="600"/>
      <c r="P162" s="600"/>
    </row>
    <row r="163" spans="2:16" ht="17.399999999999999">
      <c r="B163" s="600" t="s">
        <v>1449</v>
      </c>
      <c r="C163" s="600" t="s">
        <v>26</v>
      </c>
      <c r="D163" s="598" t="s">
        <v>1078</v>
      </c>
      <c r="E163" s="599"/>
      <c r="F163" s="600"/>
      <c r="G163" s="600"/>
      <c r="H163" s="634"/>
      <c r="I163" s="634"/>
      <c r="J163" s="600"/>
      <c r="K163" s="601"/>
      <c r="L163" s="601"/>
      <c r="M163" s="600"/>
      <c r="N163" s="600"/>
      <c r="O163" s="600"/>
      <c r="P163" s="600"/>
    </row>
    <row r="164" spans="2:16" ht="17.399999999999999">
      <c r="B164" s="600" t="s">
        <v>1450</v>
      </c>
      <c r="C164" s="600" t="s">
        <v>26</v>
      </c>
      <c r="D164" s="598" t="s">
        <v>592</v>
      </c>
      <c r="E164" s="599"/>
      <c r="F164" s="600"/>
      <c r="G164" s="600"/>
      <c r="H164" s="634"/>
      <c r="I164" s="634"/>
      <c r="J164" s="600"/>
      <c r="K164" s="601"/>
      <c r="L164" s="601"/>
      <c r="M164" s="600"/>
      <c r="N164" s="600"/>
      <c r="O164" s="600"/>
      <c r="P164" s="600"/>
    </row>
    <row r="165" spans="2:16" ht="17.399999999999999">
      <c r="B165" s="600" t="s">
        <v>1451</v>
      </c>
      <c r="C165" s="600" t="s">
        <v>26</v>
      </c>
      <c r="D165" s="598" t="s">
        <v>593</v>
      </c>
      <c r="E165" s="599"/>
      <c r="F165" s="600"/>
      <c r="G165" s="600"/>
      <c r="H165" s="634"/>
      <c r="I165" s="634"/>
      <c r="J165" s="600"/>
      <c r="K165" s="601"/>
      <c r="L165" s="601"/>
      <c r="M165" s="600"/>
      <c r="N165" s="600"/>
      <c r="O165" s="600"/>
      <c r="P165" s="600"/>
    </row>
    <row r="166" spans="2:16" ht="17.399999999999999">
      <c r="B166" s="600" t="s">
        <v>1524</v>
      </c>
      <c r="C166" s="600" t="s">
        <v>26</v>
      </c>
      <c r="D166" s="598" t="s">
        <v>1525</v>
      </c>
      <c r="E166" s="599"/>
      <c r="F166" s="600"/>
      <c r="G166" s="600"/>
      <c r="H166" s="634"/>
      <c r="I166" s="634"/>
      <c r="J166" s="600"/>
      <c r="K166" s="601"/>
      <c r="L166" s="601"/>
      <c r="M166" s="600"/>
      <c r="N166" s="600"/>
      <c r="O166" s="600"/>
      <c r="P166" s="600"/>
    </row>
    <row r="167" spans="2:16" ht="17.399999999999999">
      <c r="B167" s="600" t="s">
        <v>1526</v>
      </c>
      <c r="C167" s="600" t="s">
        <v>26</v>
      </c>
      <c r="D167" s="598" t="s">
        <v>1527</v>
      </c>
      <c r="E167" s="599"/>
      <c r="F167" s="600"/>
      <c r="G167" s="600"/>
      <c r="H167" s="634"/>
      <c r="I167" s="634"/>
      <c r="J167" s="600"/>
      <c r="K167" s="601"/>
      <c r="L167" s="601"/>
      <c r="M167" s="600"/>
      <c r="N167" s="600"/>
      <c r="O167" s="600"/>
      <c r="P167" s="600"/>
    </row>
    <row r="168" spans="2:16" ht="17.399999999999999">
      <c r="B168" s="600" t="s">
        <v>1548</v>
      </c>
      <c r="C168" s="600" t="s">
        <v>26</v>
      </c>
      <c r="D168" s="598" t="s">
        <v>1562</v>
      </c>
      <c r="E168" s="635"/>
      <c r="F168" s="600"/>
      <c r="G168" s="600"/>
      <c r="H168" s="604"/>
      <c r="I168" s="604"/>
      <c r="J168" s="600"/>
      <c r="K168" s="601"/>
      <c r="L168" s="601"/>
      <c r="M168" s="600"/>
      <c r="N168" s="600"/>
      <c r="O168" s="600"/>
      <c r="P168" s="600"/>
    </row>
    <row r="169" spans="2:16" ht="17.399999999999999">
      <c r="B169" s="600" t="s">
        <v>1549</v>
      </c>
      <c r="C169" s="600" t="s">
        <v>26</v>
      </c>
      <c r="D169" s="598" t="s">
        <v>1563</v>
      </c>
      <c r="E169" s="600"/>
      <c r="F169" s="600"/>
      <c r="G169" s="604"/>
      <c r="H169" s="604"/>
      <c r="I169" s="636"/>
      <c r="J169" s="600"/>
      <c r="K169" s="601"/>
      <c r="L169" s="600"/>
      <c r="M169" s="600"/>
      <c r="N169" s="600"/>
      <c r="O169" s="600"/>
      <c r="P169" s="600"/>
    </row>
    <row r="170" spans="2:16" ht="17.399999999999999">
      <c r="B170" s="600" t="s">
        <v>1550</v>
      </c>
      <c r="C170" s="600" t="s">
        <v>26</v>
      </c>
      <c r="D170" s="598" t="s">
        <v>1527</v>
      </c>
      <c r="E170" s="598"/>
      <c r="F170" s="600"/>
      <c r="G170" s="600"/>
      <c r="H170" s="604"/>
      <c r="I170" s="604"/>
      <c r="J170" s="600"/>
      <c r="K170" s="601"/>
      <c r="L170" s="601"/>
      <c r="M170" s="600"/>
      <c r="N170" s="600"/>
      <c r="O170" s="600"/>
      <c r="P170" s="600"/>
    </row>
    <row r="171" spans="2:16" ht="17.399999999999999">
      <c r="B171" s="600" t="s">
        <v>1551</v>
      </c>
      <c r="C171" s="600" t="s">
        <v>26</v>
      </c>
      <c r="D171" s="598" t="s">
        <v>1564</v>
      </c>
      <c r="E171" s="600"/>
      <c r="F171" s="600"/>
      <c r="G171" s="604"/>
      <c r="H171" s="604"/>
      <c r="I171" s="636"/>
      <c r="J171" s="600"/>
      <c r="K171" s="601"/>
      <c r="L171" s="600"/>
      <c r="M171" s="600"/>
      <c r="N171" s="600"/>
      <c r="O171" s="600"/>
      <c r="P171" s="600"/>
    </row>
    <row r="172" spans="2:16" ht="17.399999999999999">
      <c r="B172" s="600" t="s">
        <v>1552</v>
      </c>
      <c r="C172" s="600" t="s">
        <v>26</v>
      </c>
      <c r="D172" s="598" t="s">
        <v>1565</v>
      </c>
      <c r="E172" s="598"/>
      <c r="F172" s="600"/>
      <c r="G172" s="600"/>
      <c r="H172" s="604"/>
      <c r="I172" s="604"/>
      <c r="J172" s="600"/>
      <c r="K172" s="601"/>
      <c r="L172" s="601"/>
      <c r="M172" s="600"/>
      <c r="N172" s="600"/>
      <c r="O172" s="600"/>
      <c r="P172" s="600"/>
    </row>
    <row r="173" spans="2:16" ht="17.399999999999999">
      <c r="B173" s="600" t="s">
        <v>1553</v>
      </c>
      <c r="C173" s="600" t="s">
        <v>26</v>
      </c>
      <c r="D173" s="598" t="s">
        <v>1566</v>
      </c>
      <c r="E173" s="600"/>
      <c r="F173" s="600"/>
      <c r="G173" s="604"/>
      <c r="H173" s="604"/>
      <c r="I173" s="636"/>
      <c r="J173" s="600"/>
      <c r="K173" s="601"/>
      <c r="L173" s="600"/>
      <c r="M173" s="600"/>
      <c r="N173" s="600"/>
      <c r="O173" s="600"/>
      <c r="P173" s="600"/>
    </row>
    <row r="174" spans="2:16" ht="17.399999999999999">
      <c r="B174" s="600" t="s">
        <v>1554</v>
      </c>
      <c r="C174" s="600" t="s">
        <v>26</v>
      </c>
      <c r="D174" s="598" t="s">
        <v>1567</v>
      </c>
      <c r="E174" s="598"/>
      <c r="F174" s="600"/>
      <c r="G174" s="600"/>
      <c r="H174" s="604"/>
      <c r="I174" s="604"/>
      <c r="J174" s="600"/>
      <c r="K174" s="601"/>
      <c r="L174" s="601"/>
      <c r="M174" s="600"/>
      <c r="N174" s="600"/>
      <c r="O174" s="600"/>
      <c r="P174" s="600"/>
    </row>
    <row r="175" spans="2:16" ht="17.399999999999999">
      <c r="B175" s="600" t="s">
        <v>1555</v>
      </c>
      <c r="C175" s="600" t="s">
        <v>26</v>
      </c>
      <c r="D175" s="598" t="s">
        <v>1568</v>
      </c>
      <c r="E175" s="600"/>
      <c r="F175" s="600"/>
      <c r="G175" s="604"/>
      <c r="H175" s="604"/>
      <c r="I175" s="636"/>
      <c r="J175" s="600"/>
      <c r="K175" s="601"/>
      <c r="L175" s="600"/>
      <c r="M175" s="600"/>
      <c r="N175" s="600"/>
      <c r="O175" s="600"/>
      <c r="P175" s="600"/>
    </row>
    <row r="176" spans="2:16" ht="17.399999999999999">
      <c r="B176" s="600" t="s">
        <v>1556</v>
      </c>
      <c r="C176" s="600" t="s">
        <v>26</v>
      </c>
      <c r="D176" s="598" t="s">
        <v>1569</v>
      </c>
      <c r="E176" s="598"/>
      <c r="F176" s="600"/>
      <c r="G176" s="600"/>
      <c r="H176" s="604"/>
      <c r="I176" s="604"/>
      <c r="J176" s="600"/>
      <c r="K176" s="601"/>
      <c r="L176" s="601"/>
      <c r="M176" s="600"/>
      <c r="N176" s="600"/>
      <c r="O176" s="600"/>
      <c r="P176" s="600"/>
    </row>
    <row r="177" spans="2:16" ht="17.399999999999999">
      <c r="B177" s="600" t="s">
        <v>1557</v>
      </c>
      <c r="C177" s="600" t="s">
        <v>26</v>
      </c>
      <c r="D177" s="598" t="s">
        <v>1570</v>
      </c>
      <c r="E177" s="600"/>
      <c r="F177" s="600"/>
      <c r="G177" s="604"/>
      <c r="H177" s="604"/>
      <c r="I177" s="636"/>
      <c r="J177" s="600"/>
      <c r="K177" s="601"/>
      <c r="L177" s="600"/>
      <c r="M177" s="600"/>
      <c r="N177" s="600"/>
      <c r="O177" s="600"/>
      <c r="P177" s="600"/>
    </row>
    <row r="178" spans="2:16" ht="17.399999999999999">
      <c r="B178" s="600" t="s">
        <v>1558</v>
      </c>
      <c r="C178" s="600" t="s">
        <v>26</v>
      </c>
      <c r="D178" s="598" t="s">
        <v>1571</v>
      </c>
      <c r="E178" s="598"/>
      <c r="F178" s="600"/>
      <c r="G178" s="600"/>
      <c r="H178" s="604"/>
      <c r="I178" s="604"/>
      <c r="J178" s="600"/>
      <c r="K178" s="601"/>
      <c r="L178" s="601"/>
      <c r="M178" s="600"/>
      <c r="N178" s="600"/>
      <c r="O178" s="600"/>
      <c r="P178" s="600"/>
    </row>
    <row r="179" spans="2:16" ht="17.399999999999999">
      <c r="B179" s="600" t="s">
        <v>1559</v>
      </c>
      <c r="C179" s="600" t="s">
        <v>26</v>
      </c>
      <c r="D179" s="598" t="s">
        <v>1572</v>
      </c>
      <c r="E179" s="600"/>
      <c r="F179" s="600"/>
      <c r="G179" s="604"/>
      <c r="H179" s="604"/>
      <c r="I179" s="636"/>
      <c r="J179" s="600"/>
      <c r="K179" s="601"/>
      <c r="L179" s="600"/>
      <c r="M179" s="600"/>
      <c r="N179" s="600"/>
      <c r="O179" s="600"/>
      <c r="P179" s="600"/>
    </row>
    <row r="180" spans="2:16" ht="17.399999999999999">
      <c r="B180" s="600" t="s">
        <v>1560</v>
      </c>
      <c r="C180" s="600" t="s">
        <v>26</v>
      </c>
      <c r="D180" s="598" t="s">
        <v>1573</v>
      </c>
      <c r="E180" s="598"/>
      <c r="F180" s="600"/>
      <c r="G180" s="600"/>
      <c r="H180" s="604"/>
      <c r="I180" s="604"/>
      <c r="J180" s="600"/>
      <c r="K180" s="601"/>
      <c r="L180" s="601"/>
      <c r="M180" s="600"/>
      <c r="N180" s="600"/>
      <c r="O180" s="600"/>
      <c r="P180" s="600"/>
    </row>
    <row r="181" spans="2:16" ht="17.399999999999999">
      <c r="B181" s="600" t="s">
        <v>1561</v>
      </c>
      <c r="C181" s="600" t="s">
        <v>26</v>
      </c>
      <c r="D181" s="598" t="s">
        <v>1574</v>
      </c>
      <c r="E181" s="598"/>
      <c r="F181" s="600"/>
      <c r="G181" s="600"/>
      <c r="H181" s="604"/>
      <c r="I181" s="604"/>
      <c r="J181" s="600"/>
      <c r="K181" s="601"/>
      <c r="L181" s="601"/>
      <c r="M181" s="600"/>
      <c r="N181" s="600"/>
      <c r="O181" s="600"/>
      <c r="P181" s="600"/>
    </row>
    <row r="182" spans="2:16" ht="69.599999999999994">
      <c r="B182" s="600">
        <v>144</v>
      </c>
      <c r="C182" s="600" t="s">
        <v>26</v>
      </c>
      <c r="D182" s="598" t="s">
        <v>1299</v>
      </c>
      <c r="E182" s="599" t="s">
        <v>550</v>
      </c>
      <c r="F182" s="600">
        <v>1</v>
      </c>
      <c r="G182" s="600" t="s">
        <v>185</v>
      </c>
      <c r="H182" s="617">
        <v>900000</v>
      </c>
      <c r="I182" s="617">
        <v>450000</v>
      </c>
      <c r="J182" s="600" t="s">
        <v>11</v>
      </c>
      <c r="K182" s="601">
        <v>46053</v>
      </c>
      <c r="L182" s="601">
        <v>46142</v>
      </c>
      <c r="M182" s="600"/>
      <c r="N182" s="600"/>
      <c r="O182" s="600" t="s">
        <v>1302</v>
      </c>
      <c r="P182" s="600" t="s">
        <v>1303</v>
      </c>
    </row>
    <row r="183" spans="2:16" ht="17.399999999999999">
      <c r="B183" s="600" t="s">
        <v>1452</v>
      </c>
      <c r="C183" s="600" t="s">
        <v>26</v>
      </c>
      <c r="D183" s="598" t="s">
        <v>596</v>
      </c>
      <c r="E183" s="599"/>
      <c r="F183" s="600"/>
      <c r="G183" s="600"/>
      <c r="H183" s="634"/>
      <c r="I183" s="634"/>
      <c r="J183" s="600"/>
      <c r="K183" s="601"/>
      <c r="L183" s="601"/>
      <c r="M183" s="600"/>
      <c r="N183" s="600"/>
      <c r="O183" s="600"/>
      <c r="P183" s="600"/>
    </row>
    <row r="184" spans="2:16" ht="17.399999999999999">
      <c r="B184" s="600" t="s">
        <v>1453</v>
      </c>
      <c r="C184" s="600" t="s">
        <v>26</v>
      </c>
      <c r="D184" s="598" t="s">
        <v>598</v>
      </c>
      <c r="E184" s="599"/>
      <c r="F184" s="600"/>
      <c r="G184" s="600"/>
      <c r="H184" s="634"/>
      <c r="I184" s="634"/>
      <c r="J184" s="600"/>
      <c r="K184" s="601"/>
      <c r="L184" s="601"/>
      <c r="M184" s="600"/>
      <c r="N184" s="600"/>
      <c r="O184" s="600"/>
      <c r="P184" s="600"/>
    </row>
    <row r="185" spans="2:16" ht="17.399999999999999">
      <c r="B185" s="600" t="s">
        <v>1454</v>
      </c>
      <c r="C185" s="600" t="s">
        <v>26</v>
      </c>
      <c r="D185" s="598" t="s">
        <v>600</v>
      </c>
      <c r="E185" s="599"/>
      <c r="F185" s="600"/>
      <c r="G185" s="600"/>
      <c r="H185" s="634"/>
      <c r="I185" s="634"/>
      <c r="J185" s="600"/>
      <c r="K185" s="601"/>
      <c r="L185" s="601"/>
      <c r="M185" s="600"/>
      <c r="N185" s="600"/>
      <c r="O185" s="600"/>
      <c r="P185" s="600"/>
    </row>
    <row r="186" spans="2:16" ht="34.799999999999997">
      <c r="B186" s="600" t="s">
        <v>1455</v>
      </c>
      <c r="C186" s="600" t="s">
        <v>26</v>
      </c>
      <c r="D186" s="598" t="s">
        <v>602</v>
      </c>
      <c r="E186" s="599"/>
      <c r="F186" s="600"/>
      <c r="G186" s="600"/>
      <c r="H186" s="634"/>
      <c r="I186" s="636"/>
      <c r="J186" s="600"/>
      <c r="K186" s="601"/>
      <c r="L186" s="601"/>
      <c r="M186" s="600"/>
      <c r="N186" s="600"/>
      <c r="O186" s="600"/>
      <c r="P186" s="600"/>
    </row>
    <row r="187" spans="2:16" ht="17.399999999999999">
      <c r="B187" s="600" t="s">
        <v>1456</v>
      </c>
      <c r="C187" s="600" t="s">
        <v>26</v>
      </c>
      <c r="D187" s="598" t="s">
        <v>604</v>
      </c>
      <c r="E187" s="599"/>
      <c r="F187" s="600"/>
      <c r="G187" s="600"/>
      <c r="H187" s="634"/>
      <c r="I187" s="636"/>
      <c r="J187" s="600"/>
      <c r="K187" s="601"/>
      <c r="L187" s="601"/>
      <c r="M187" s="600"/>
      <c r="N187" s="600"/>
      <c r="O187" s="600"/>
      <c r="P187" s="600"/>
    </row>
    <row r="188" spans="2:16" ht="17.399999999999999">
      <c r="B188" s="600" t="s">
        <v>1457</v>
      </c>
      <c r="C188" s="600" t="s">
        <v>26</v>
      </c>
      <c r="D188" s="598" t="s">
        <v>606</v>
      </c>
      <c r="E188" s="599"/>
      <c r="F188" s="600"/>
      <c r="G188" s="600"/>
      <c r="H188" s="634"/>
      <c r="I188" s="636"/>
      <c r="J188" s="600"/>
      <c r="K188" s="601"/>
      <c r="L188" s="601"/>
      <c r="M188" s="600"/>
      <c r="N188" s="600"/>
      <c r="O188" s="600"/>
      <c r="P188" s="600"/>
    </row>
    <row r="189" spans="2:16" ht="17.399999999999999">
      <c r="B189" s="600" t="s">
        <v>1458</v>
      </c>
      <c r="C189" s="600" t="s">
        <v>26</v>
      </c>
      <c r="D189" s="598" t="s">
        <v>608</v>
      </c>
      <c r="E189" s="599"/>
      <c r="F189" s="600"/>
      <c r="G189" s="600"/>
      <c r="H189" s="634"/>
      <c r="I189" s="636"/>
      <c r="J189" s="600"/>
      <c r="K189" s="601"/>
      <c r="L189" s="601"/>
      <c r="M189" s="600"/>
      <c r="N189" s="600"/>
      <c r="O189" s="600"/>
      <c r="P189" s="600"/>
    </row>
    <row r="190" spans="2:16" ht="17.399999999999999">
      <c r="B190" s="600" t="s">
        <v>1459</v>
      </c>
      <c r="C190" s="600" t="s">
        <v>26</v>
      </c>
      <c r="D190" s="598" t="s">
        <v>610</v>
      </c>
      <c r="E190" s="599"/>
      <c r="F190" s="600"/>
      <c r="G190" s="600"/>
      <c r="H190" s="634"/>
      <c r="I190" s="636"/>
      <c r="J190" s="600"/>
      <c r="K190" s="601"/>
      <c r="L190" s="601"/>
      <c r="M190" s="600"/>
      <c r="N190" s="600"/>
      <c r="O190" s="600"/>
      <c r="P190" s="600"/>
    </row>
    <row r="191" spans="2:16" ht="17.399999999999999">
      <c r="B191" s="600" t="s">
        <v>1460</v>
      </c>
      <c r="C191" s="600" t="s">
        <v>26</v>
      </c>
      <c r="D191" s="598" t="s">
        <v>612</v>
      </c>
      <c r="E191" s="599"/>
      <c r="F191" s="600"/>
      <c r="G191" s="600"/>
      <c r="H191" s="634"/>
      <c r="I191" s="636"/>
      <c r="J191" s="600"/>
      <c r="K191" s="601"/>
      <c r="L191" s="601"/>
      <c r="M191" s="600"/>
      <c r="N191" s="600"/>
      <c r="O191" s="600"/>
      <c r="P191" s="600"/>
    </row>
    <row r="192" spans="2:16" ht="17.399999999999999">
      <c r="B192" s="600" t="s">
        <v>1461</v>
      </c>
      <c r="C192" s="600" t="s">
        <v>26</v>
      </c>
      <c r="D192" s="598" t="s">
        <v>614</v>
      </c>
      <c r="E192" s="599"/>
      <c r="F192" s="600"/>
      <c r="G192" s="600"/>
      <c r="H192" s="634"/>
      <c r="I192" s="636"/>
      <c r="J192" s="600"/>
      <c r="K192" s="601"/>
      <c r="L192" s="601"/>
      <c r="M192" s="600"/>
      <c r="N192" s="600"/>
      <c r="O192" s="600"/>
      <c r="P192" s="600"/>
    </row>
    <row r="193" spans="2:16" ht="17.399999999999999">
      <c r="B193" s="600" t="s">
        <v>1462</v>
      </c>
      <c r="C193" s="600" t="s">
        <v>26</v>
      </c>
      <c r="D193" s="598" t="s">
        <v>616</v>
      </c>
      <c r="E193" s="599"/>
      <c r="F193" s="600"/>
      <c r="G193" s="600"/>
      <c r="H193" s="634"/>
      <c r="I193" s="636"/>
      <c r="J193" s="600"/>
      <c r="K193" s="601"/>
      <c r="L193" s="601"/>
      <c r="M193" s="600"/>
      <c r="N193" s="600"/>
      <c r="O193" s="600"/>
      <c r="P193" s="600"/>
    </row>
    <row r="194" spans="2:16" ht="17.399999999999999">
      <c r="B194" s="600" t="s">
        <v>1463</v>
      </c>
      <c r="C194" s="600" t="s">
        <v>26</v>
      </c>
      <c r="D194" s="598" t="s">
        <v>618</v>
      </c>
      <c r="E194" s="599"/>
      <c r="F194" s="600"/>
      <c r="G194" s="600"/>
      <c r="H194" s="634"/>
      <c r="I194" s="636"/>
      <c r="J194" s="600"/>
      <c r="K194" s="601"/>
      <c r="L194" s="601"/>
      <c r="M194" s="600"/>
      <c r="N194" s="600"/>
      <c r="O194" s="600"/>
      <c r="P194" s="600"/>
    </row>
    <row r="195" spans="2:16" ht="17.399999999999999">
      <c r="B195" s="600" t="s">
        <v>1464</v>
      </c>
      <c r="C195" s="600" t="s">
        <v>26</v>
      </c>
      <c r="D195" s="598" t="s">
        <v>620</v>
      </c>
      <c r="E195" s="599"/>
      <c r="F195" s="600"/>
      <c r="G195" s="600"/>
      <c r="H195" s="634"/>
      <c r="I195" s="634"/>
      <c r="J195" s="600"/>
      <c r="K195" s="601"/>
      <c r="L195" s="601"/>
      <c r="M195" s="600"/>
      <c r="N195" s="600"/>
      <c r="O195" s="600"/>
      <c r="P195" s="600"/>
    </row>
    <row r="196" spans="2:16" ht="17.399999999999999">
      <c r="B196" s="600" t="s">
        <v>1465</v>
      </c>
      <c r="C196" s="600" t="s">
        <v>26</v>
      </c>
      <c r="D196" s="598" t="s">
        <v>622</v>
      </c>
      <c r="E196" s="599"/>
      <c r="F196" s="600"/>
      <c r="G196" s="600"/>
      <c r="H196" s="634"/>
      <c r="I196" s="634"/>
      <c r="J196" s="600"/>
      <c r="K196" s="601"/>
      <c r="L196" s="601"/>
      <c r="M196" s="600"/>
      <c r="N196" s="600"/>
      <c r="O196" s="600"/>
      <c r="P196" s="600"/>
    </row>
    <row r="197" spans="2:16" ht="17.399999999999999">
      <c r="B197" s="600" t="s">
        <v>1466</v>
      </c>
      <c r="C197" s="600" t="s">
        <v>26</v>
      </c>
      <c r="D197" s="598" t="s">
        <v>624</v>
      </c>
      <c r="E197" s="599"/>
      <c r="F197" s="600"/>
      <c r="G197" s="600"/>
      <c r="H197" s="634"/>
      <c r="I197" s="634"/>
      <c r="J197" s="600"/>
      <c r="K197" s="601"/>
      <c r="L197" s="601"/>
      <c r="M197" s="600"/>
      <c r="N197" s="600"/>
      <c r="O197" s="600"/>
      <c r="P197" s="600"/>
    </row>
    <row r="198" spans="2:16" ht="52.2">
      <c r="B198" s="600" t="s">
        <v>1467</v>
      </c>
      <c r="C198" s="600" t="s">
        <v>26</v>
      </c>
      <c r="D198" s="598" t="s">
        <v>626</v>
      </c>
      <c r="E198" s="599"/>
      <c r="F198" s="629"/>
      <c r="G198" s="600"/>
      <c r="H198" s="636"/>
      <c r="I198" s="634"/>
      <c r="J198" s="600"/>
      <c r="K198" s="601"/>
      <c r="L198" s="601"/>
      <c r="M198" s="600"/>
      <c r="N198" s="600"/>
      <c r="O198" s="600"/>
      <c r="P198" s="600"/>
    </row>
    <row r="199" spans="2:16" ht="52.2">
      <c r="B199" s="600" t="s">
        <v>1468</v>
      </c>
      <c r="C199" s="600" t="s">
        <v>26</v>
      </c>
      <c r="D199" s="598" t="s">
        <v>628</v>
      </c>
      <c r="E199" s="599"/>
      <c r="F199" s="629"/>
      <c r="G199" s="600"/>
      <c r="H199" s="636"/>
      <c r="I199" s="634"/>
      <c r="J199" s="600"/>
      <c r="K199" s="601"/>
      <c r="L199" s="601"/>
      <c r="M199" s="600"/>
      <c r="N199" s="600"/>
      <c r="O199" s="600"/>
      <c r="P199" s="600"/>
    </row>
    <row r="200" spans="2:16" ht="17.399999999999999">
      <c r="B200" s="600" t="s">
        <v>1469</v>
      </c>
      <c r="C200" s="600" t="s">
        <v>26</v>
      </c>
      <c r="D200" s="598" t="s">
        <v>630</v>
      </c>
      <c r="E200" s="599"/>
      <c r="F200" s="629"/>
      <c r="G200" s="600"/>
      <c r="H200" s="636"/>
      <c r="I200" s="634"/>
      <c r="J200" s="600"/>
      <c r="K200" s="601"/>
      <c r="L200" s="601"/>
      <c r="M200" s="600"/>
      <c r="N200" s="600"/>
      <c r="O200" s="600"/>
      <c r="P200" s="600"/>
    </row>
    <row r="201" spans="2:16" ht="17.399999999999999">
      <c r="B201" s="600" t="s">
        <v>1470</v>
      </c>
      <c r="C201" s="600" t="s">
        <v>26</v>
      </c>
      <c r="D201" s="598" t="s">
        <v>632</v>
      </c>
      <c r="E201" s="599"/>
      <c r="F201" s="629"/>
      <c r="G201" s="600"/>
      <c r="H201" s="636"/>
      <c r="I201" s="634"/>
      <c r="J201" s="600"/>
      <c r="K201" s="601"/>
      <c r="L201" s="601"/>
      <c r="M201" s="600"/>
      <c r="N201" s="600"/>
      <c r="O201" s="600"/>
      <c r="P201" s="600"/>
    </row>
    <row r="202" spans="2:16" ht="17.399999999999999">
      <c r="B202" s="600" t="s">
        <v>1471</v>
      </c>
      <c r="C202" s="600" t="s">
        <v>26</v>
      </c>
      <c r="D202" s="598" t="s">
        <v>634</v>
      </c>
      <c r="E202" s="599"/>
      <c r="F202" s="629"/>
      <c r="G202" s="600"/>
      <c r="H202" s="636"/>
      <c r="I202" s="634"/>
      <c r="J202" s="600"/>
      <c r="K202" s="601"/>
      <c r="L202" s="601"/>
      <c r="M202" s="600"/>
      <c r="N202" s="600"/>
      <c r="O202" s="600"/>
      <c r="P202" s="600"/>
    </row>
    <row r="203" spans="2:16" ht="17.399999999999999">
      <c r="B203" s="600" t="s">
        <v>1472</v>
      </c>
      <c r="C203" s="600" t="s">
        <v>26</v>
      </c>
      <c r="D203" s="598" t="s">
        <v>636</v>
      </c>
      <c r="E203" s="599"/>
      <c r="F203" s="629"/>
      <c r="G203" s="600"/>
      <c r="H203" s="636"/>
      <c r="I203" s="634"/>
      <c r="J203" s="600"/>
      <c r="K203" s="601"/>
      <c r="L203" s="601"/>
      <c r="M203" s="600"/>
      <c r="N203" s="600"/>
      <c r="O203" s="600"/>
      <c r="P203" s="600"/>
    </row>
    <row r="204" spans="2:16" ht="17.399999999999999">
      <c r="B204" s="600" t="s">
        <v>1473</v>
      </c>
      <c r="C204" s="600" t="s">
        <v>26</v>
      </c>
      <c r="D204" s="598" t="s">
        <v>638</v>
      </c>
      <c r="E204" s="599"/>
      <c r="F204" s="629"/>
      <c r="G204" s="600"/>
      <c r="H204" s="636"/>
      <c r="I204" s="634"/>
      <c r="J204" s="600"/>
      <c r="K204" s="601"/>
      <c r="L204" s="601"/>
      <c r="M204" s="600"/>
      <c r="N204" s="600"/>
      <c r="O204" s="600"/>
      <c r="P204" s="600"/>
    </row>
    <row r="205" spans="2:16" ht="17.399999999999999">
      <c r="B205" s="600" t="s">
        <v>1474</v>
      </c>
      <c r="C205" s="600" t="s">
        <v>26</v>
      </c>
      <c r="D205" s="598" t="s">
        <v>640</v>
      </c>
      <c r="E205" s="599"/>
      <c r="F205" s="629"/>
      <c r="G205" s="600"/>
      <c r="H205" s="636"/>
      <c r="I205" s="634"/>
      <c r="J205" s="600"/>
      <c r="K205" s="601"/>
      <c r="L205" s="601"/>
      <c r="M205" s="600"/>
      <c r="N205" s="600"/>
      <c r="O205" s="600"/>
      <c r="P205" s="600"/>
    </row>
    <row r="206" spans="2:16" ht="17.399999999999999">
      <c r="B206" s="600" t="s">
        <v>1475</v>
      </c>
      <c r="C206" s="600" t="s">
        <v>26</v>
      </c>
      <c r="D206" s="598" t="s">
        <v>642</v>
      </c>
      <c r="E206" s="599"/>
      <c r="F206" s="629"/>
      <c r="G206" s="600"/>
      <c r="H206" s="604"/>
      <c r="I206" s="634"/>
      <c r="J206" s="600"/>
      <c r="K206" s="601"/>
      <c r="L206" s="601"/>
      <c r="M206" s="600"/>
      <c r="N206" s="600"/>
      <c r="O206" s="600"/>
      <c r="P206" s="600"/>
    </row>
    <row r="207" spans="2:16" ht="17.399999999999999">
      <c r="B207" s="600" t="s">
        <v>1476</v>
      </c>
      <c r="C207" s="600" t="s">
        <v>26</v>
      </c>
      <c r="D207" s="598" t="s">
        <v>644</v>
      </c>
      <c r="E207" s="599"/>
      <c r="F207" s="629"/>
      <c r="G207" s="600"/>
      <c r="H207" s="636"/>
      <c r="I207" s="634"/>
      <c r="J207" s="600"/>
      <c r="K207" s="601"/>
      <c r="L207" s="601"/>
      <c r="M207" s="600"/>
      <c r="N207" s="600"/>
      <c r="O207" s="600"/>
      <c r="P207" s="600"/>
    </row>
    <row r="208" spans="2:16" ht="17.399999999999999">
      <c r="B208" s="600" t="s">
        <v>1543</v>
      </c>
      <c r="C208" s="600" t="s">
        <v>26</v>
      </c>
      <c r="D208" s="598" t="s">
        <v>1581</v>
      </c>
      <c r="E208" s="598"/>
      <c r="F208" s="600"/>
      <c r="G208" s="600"/>
      <c r="H208" s="604"/>
      <c r="I208" s="604"/>
      <c r="J208" s="600"/>
      <c r="K208" s="601"/>
      <c r="L208" s="601"/>
      <c r="M208" s="600"/>
      <c r="N208" s="600"/>
      <c r="O208" s="600"/>
      <c r="P208" s="600"/>
    </row>
    <row r="209" spans="2:16" ht="34.799999999999997">
      <c r="B209" s="600" t="s">
        <v>1544</v>
      </c>
      <c r="C209" s="600" t="s">
        <v>26</v>
      </c>
      <c r="D209" s="598" t="s">
        <v>1629</v>
      </c>
      <c r="E209" s="599"/>
      <c r="F209" s="629"/>
      <c r="G209" s="600"/>
      <c r="H209" s="604"/>
      <c r="I209" s="634"/>
      <c r="J209" s="600"/>
      <c r="K209" s="601"/>
      <c r="L209" s="601"/>
      <c r="M209" s="600"/>
      <c r="N209" s="600"/>
      <c r="O209" s="600"/>
      <c r="P209" s="600"/>
    </row>
    <row r="210" spans="2:16" ht="17.399999999999999">
      <c r="B210" s="600" t="s">
        <v>1545</v>
      </c>
      <c r="C210" s="600" t="s">
        <v>26</v>
      </c>
      <c r="D210" s="598" t="s">
        <v>1630</v>
      </c>
      <c r="E210" s="599"/>
      <c r="F210" s="629"/>
      <c r="G210" s="600"/>
      <c r="H210" s="604"/>
      <c r="I210" s="616"/>
      <c r="J210" s="600"/>
      <c r="K210" s="601"/>
      <c r="L210" s="601"/>
      <c r="M210" s="600"/>
      <c r="N210" s="600"/>
      <c r="O210" s="600"/>
      <c r="P210" s="600"/>
    </row>
    <row r="211" spans="2:16" ht="17.399999999999999">
      <c r="B211" s="600" t="s">
        <v>1546</v>
      </c>
      <c r="C211" s="600" t="s">
        <v>26</v>
      </c>
      <c r="D211" s="598" t="s">
        <v>1631</v>
      </c>
      <c r="E211" s="599"/>
      <c r="F211" s="629"/>
      <c r="G211" s="600"/>
      <c r="H211" s="604"/>
      <c r="I211" s="636"/>
      <c r="J211" s="600"/>
      <c r="K211" s="601"/>
      <c r="L211" s="601"/>
      <c r="M211" s="600"/>
      <c r="N211" s="600"/>
      <c r="O211" s="600"/>
      <c r="P211" s="600"/>
    </row>
    <row r="212" spans="2:16" ht="17.399999999999999">
      <c r="B212" s="600" t="s">
        <v>1547</v>
      </c>
      <c r="C212" s="600" t="s">
        <v>26</v>
      </c>
      <c r="D212" s="598" t="s">
        <v>1632</v>
      </c>
      <c r="E212" s="599"/>
      <c r="F212" s="629"/>
      <c r="G212" s="600"/>
      <c r="H212" s="604"/>
      <c r="I212" s="636"/>
      <c r="J212" s="600"/>
      <c r="K212" s="601"/>
      <c r="L212" s="601"/>
      <c r="M212" s="600"/>
      <c r="N212" s="600"/>
      <c r="O212" s="600"/>
      <c r="P212" s="600"/>
    </row>
    <row r="213" spans="2:16" ht="17.399999999999999">
      <c r="B213" s="600" t="s">
        <v>1627</v>
      </c>
      <c r="C213" s="600" t="s">
        <v>26</v>
      </c>
      <c r="D213" s="602" t="s">
        <v>1633</v>
      </c>
      <c r="E213" s="603"/>
      <c r="F213" s="600"/>
      <c r="G213" s="600"/>
      <c r="H213" s="604"/>
      <c r="I213" s="605"/>
      <c r="J213" s="606"/>
      <c r="K213" s="607"/>
      <c r="L213" s="601"/>
      <c r="M213" s="600"/>
      <c r="N213" s="600"/>
      <c r="O213" s="600"/>
      <c r="P213" s="600"/>
    </row>
    <row r="214" spans="2:16" ht="34.799999999999997">
      <c r="B214" s="600" t="s">
        <v>1628</v>
      </c>
      <c r="C214" s="600" t="s">
        <v>26</v>
      </c>
      <c r="D214" s="602" t="s">
        <v>1634</v>
      </c>
      <c r="E214" s="603"/>
      <c r="F214" s="600"/>
      <c r="G214" s="600"/>
      <c r="H214" s="604"/>
      <c r="I214" s="605"/>
      <c r="J214" s="606"/>
      <c r="K214" s="607"/>
      <c r="L214" s="601"/>
      <c r="M214" s="600"/>
      <c r="N214" s="600"/>
      <c r="O214" s="600"/>
      <c r="P214" s="600"/>
    </row>
    <row r="215" spans="2:16" ht="104.4">
      <c r="B215" s="600">
        <v>145</v>
      </c>
      <c r="C215" s="600" t="s">
        <v>26</v>
      </c>
      <c r="D215" s="598" t="s">
        <v>646</v>
      </c>
      <c r="E215" s="599" t="s">
        <v>1317</v>
      </c>
      <c r="F215" s="600">
        <v>1</v>
      </c>
      <c r="G215" s="600" t="s">
        <v>185</v>
      </c>
      <c r="H215" s="634">
        <v>163290</v>
      </c>
      <c r="I215" s="634">
        <v>80290</v>
      </c>
      <c r="J215" s="600" t="s">
        <v>5</v>
      </c>
      <c r="K215" s="601">
        <v>46203</v>
      </c>
      <c r="L215" s="601">
        <v>46295</v>
      </c>
      <c r="M215" s="600"/>
      <c r="N215" s="600"/>
      <c r="O215" s="600" t="s">
        <v>1302</v>
      </c>
      <c r="P215" s="600" t="s">
        <v>1314</v>
      </c>
    </row>
    <row r="216" spans="2:16" ht="34.799999999999997">
      <c r="B216" s="600" t="s">
        <v>1477</v>
      </c>
      <c r="C216" s="600" t="s">
        <v>26</v>
      </c>
      <c r="D216" s="598" t="s">
        <v>648</v>
      </c>
      <c r="E216" s="599"/>
      <c r="F216" s="600"/>
      <c r="G216" s="600"/>
      <c r="H216" s="634"/>
      <c r="I216" s="634"/>
      <c r="J216" s="600"/>
      <c r="K216" s="601"/>
      <c r="L216" s="601"/>
      <c r="M216" s="600"/>
      <c r="N216" s="600" t="s">
        <v>957</v>
      </c>
      <c r="O216" s="600"/>
      <c r="P216" s="600"/>
    </row>
    <row r="217" spans="2:16" ht="34.799999999999997">
      <c r="B217" s="600" t="s">
        <v>1478</v>
      </c>
      <c r="C217" s="600" t="s">
        <v>26</v>
      </c>
      <c r="D217" s="598" t="s">
        <v>650</v>
      </c>
      <c r="E217" s="599"/>
      <c r="F217" s="600"/>
      <c r="G217" s="600"/>
      <c r="H217" s="634"/>
      <c r="I217" s="634"/>
      <c r="J217" s="600"/>
      <c r="K217" s="601"/>
      <c r="L217" s="601"/>
      <c r="M217" s="600"/>
      <c r="N217" s="600"/>
      <c r="O217" s="600"/>
      <c r="P217" s="600"/>
    </row>
    <row r="218" spans="2:16" ht="17.399999999999999">
      <c r="B218" s="600" t="s">
        <v>1479</v>
      </c>
      <c r="C218" s="600" t="s">
        <v>26</v>
      </c>
      <c r="D218" s="598" t="s">
        <v>652</v>
      </c>
      <c r="E218" s="599"/>
      <c r="F218" s="600"/>
      <c r="G218" s="600"/>
      <c r="H218" s="634"/>
      <c r="I218" s="634"/>
      <c r="J218" s="600"/>
      <c r="K218" s="601"/>
      <c r="L218" s="601"/>
      <c r="M218" s="600"/>
      <c r="N218" s="600"/>
      <c r="O218" s="600"/>
      <c r="P218" s="600"/>
    </row>
    <row r="219" spans="2:16" ht="34.799999999999997">
      <c r="B219" s="600" t="s">
        <v>1480</v>
      </c>
      <c r="C219" s="600" t="s">
        <v>26</v>
      </c>
      <c r="D219" s="598" t="s">
        <v>654</v>
      </c>
      <c r="E219" s="599"/>
      <c r="F219" s="600"/>
      <c r="G219" s="600"/>
      <c r="H219" s="634"/>
      <c r="I219" s="634"/>
      <c r="J219" s="600"/>
      <c r="K219" s="601"/>
      <c r="L219" s="601"/>
      <c r="M219" s="600"/>
      <c r="N219" s="600"/>
      <c r="O219" s="600"/>
      <c r="P219" s="600"/>
    </row>
    <row r="220" spans="2:16" ht="17.399999999999999">
      <c r="B220" s="600" t="s">
        <v>1481</v>
      </c>
      <c r="C220" s="600" t="s">
        <v>26</v>
      </c>
      <c r="D220" s="598" t="s">
        <v>656</v>
      </c>
      <c r="E220" s="599"/>
      <c r="F220" s="600"/>
      <c r="G220" s="600"/>
      <c r="H220" s="634"/>
      <c r="I220" s="634"/>
      <c r="J220" s="600"/>
      <c r="K220" s="601"/>
      <c r="L220" s="601"/>
      <c r="M220" s="600"/>
      <c r="N220" s="600"/>
      <c r="O220" s="600"/>
      <c r="P220" s="600"/>
    </row>
    <row r="221" spans="2:16" ht="52.2">
      <c r="B221" s="600" t="s">
        <v>1482</v>
      </c>
      <c r="C221" s="600" t="s">
        <v>26</v>
      </c>
      <c r="D221" s="598" t="s">
        <v>658</v>
      </c>
      <c r="E221" s="599"/>
      <c r="F221" s="600"/>
      <c r="G221" s="600"/>
      <c r="H221" s="634"/>
      <c r="I221" s="634"/>
      <c r="J221" s="600"/>
      <c r="K221" s="601"/>
      <c r="L221" s="601"/>
      <c r="M221" s="600"/>
      <c r="N221" s="600"/>
      <c r="O221" s="600"/>
      <c r="P221" s="600"/>
    </row>
    <row r="222" spans="2:16" ht="52.2">
      <c r="B222" s="600" t="s">
        <v>1483</v>
      </c>
      <c r="C222" s="600" t="s">
        <v>26</v>
      </c>
      <c r="D222" s="598" t="s">
        <v>660</v>
      </c>
      <c r="E222" s="599"/>
      <c r="F222" s="600"/>
      <c r="G222" s="600"/>
      <c r="H222" s="634"/>
      <c r="I222" s="634"/>
      <c r="J222" s="600"/>
      <c r="K222" s="601"/>
      <c r="L222" s="601"/>
      <c r="M222" s="600"/>
      <c r="N222" s="600"/>
      <c r="O222" s="600"/>
      <c r="P222" s="600"/>
    </row>
    <row r="223" spans="2:16" ht="34.799999999999997">
      <c r="B223" s="600" t="s">
        <v>1484</v>
      </c>
      <c r="C223" s="600" t="s">
        <v>26</v>
      </c>
      <c r="D223" s="598" t="s">
        <v>662</v>
      </c>
      <c r="E223" s="599"/>
      <c r="F223" s="600"/>
      <c r="G223" s="600"/>
      <c r="H223" s="634"/>
      <c r="I223" s="634"/>
      <c r="J223" s="600"/>
      <c r="K223" s="601"/>
      <c r="L223" s="601"/>
      <c r="M223" s="600"/>
      <c r="N223" s="600"/>
      <c r="O223" s="600"/>
      <c r="P223" s="600"/>
    </row>
    <row r="224" spans="2:16" ht="52.2">
      <c r="B224" s="600" t="s">
        <v>1485</v>
      </c>
      <c r="C224" s="600" t="s">
        <v>26</v>
      </c>
      <c r="D224" s="598" t="s">
        <v>664</v>
      </c>
      <c r="E224" s="599"/>
      <c r="F224" s="600"/>
      <c r="G224" s="600"/>
      <c r="H224" s="634"/>
      <c r="I224" s="634"/>
      <c r="J224" s="600"/>
      <c r="K224" s="601"/>
      <c r="L224" s="601"/>
      <c r="M224" s="600"/>
      <c r="N224" s="600"/>
      <c r="O224" s="600"/>
      <c r="P224" s="600"/>
    </row>
    <row r="225" spans="2:16" ht="34.799999999999997">
      <c r="B225" s="600" t="s">
        <v>1486</v>
      </c>
      <c r="C225" s="600" t="s">
        <v>26</v>
      </c>
      <c r="D225" s="598" t="s">
        <v>666</v>
      </c>
      <c r="E225" s="599"/>
      <c r="F225" s="600"/>
      <c r="G225" s="600"/>
      <c r="H225" s="634"/>
      <c r="I225" s="634"/>
      <c r="J225" s="600"/>
      <c r="K225" s="601"/>
      <c r="L225" s="601"/>
      <c r="M225" s="600"/>
      <c r="N225" s="600"/>
      <c r="O225" s="600"/>
      <c r="P225" s="600"/>
    </row>
    <row r="226" spans="2:16" ht="34.799999999999997">
      <c r="B226" s="600" t="s">
        <v>1487</v>
      </c>
      <c r="C226" s="600" t="s">
        <v>26</v>
      </c>
      <c r="D226" s="598" t="s">
        <v>668</v>
      </c>
      <c r="E226" s="599"/>
      <c r="F226" s="600"/>
      <c r="G226" s="600"/>
      <c r="H226" s="634"/>
      <c r="I226" s="634"/>
      <c r="J226" s="600"/>
      <c r="K226" s="601"/>
      <c r="L226" s="601"/>
      <c r="M226" s="600"/>
      <c r="N226" s="600"/>
      <c r="O226" s="600"/>
      <c r="P226" s="600"/>
    </row>
    <row r="227" spans="2:16" ht="17.399999999999999">
      <c r="B227" s="600" t="s">
        <v>1488</v>
      </c>
      <c r="C227" s="600" t="s">
        <v>26</v>
      </c>
      <c r="D227" s="598" t="s">
        <v>670</v>
      </c>
      <c r="E227" s="599"/>
      <c r="F227" s="600"/>
      <c r="G227" s="600"/>
      <c r="H227" s="634"/>
      <c r="I227" s="634"/>
      <c r="J227" s="600"/>
      <c r="K227" s="601"/>
      <c r="L227" s="601"/>
      <c r="M227" s="600"/>
      <c r="N227" s="600"/>
      <c r="O227" s="600"/>
      <c r="P227" s="600"/>
    </row>
    <row r="228" spans="2:16" ht="34.799999999999997">
      <c r="B228" s="600" t="s">
        <v>1489</v>
      </c>
      <c r="C228" s="600" t="s">
        <v>26</v>
      </c>
      <c r="D228" s="598" t="s">
        <v>672</v>
      </c>
      <c r="E228" s="599"/>
      <c r="F228" s="600"/>
      <c r="G228" s="600"/>
      <c r="H228" s="634"/>
      <c r="I228" s="634"/>
      <c r="J228" s="600"/>
      <c r="K228" s="601"/>
      <c r="L228" s="601"/>
      <c r="M228" s="600"/>
      <c r="N228" s="600"/>
      <c r="O228" s="600"/>
      <c r="P228" s="600"/>
    </row>
    <row r="229" spans="2:16" ht="34.799999999999997">
      <c r="B229" s="600" t="s">
        <v>1490</v>
      </c>
      <c r="C229" s="600" t="s">
        <v>26</v>
      </c>
      <c r="D229" s="598" t="s">
        <v>674</v>
      </c>
      <c r="E229" s="599"/>
      <c r="F229" s="600"/>
      <c r="G229" s="600"/>
      <c r="H229" s="634"/>
      <c r="I229" s="634"/>
      <c r="J229" s="600"/>
      <c r="K229" s="601"/>
      <c r="L229" s="601"/>
      <c r="M229" s="600"/>
      <c r="N229" s="600"/>
      <c r="O229" s="600"/>
      <c r="P229" s="600"/>
    </row>
    <row r="230" spans="2:16" ht="139.19999999999999">
      <c r="B230" s="600">
        <v>146</v>
      </c>
      <c r="C230" s="600" t="s">
        <v>26</v>
      </c>
      <c r="D230" s="598" t="s">
        <v>948</v>
      </c>
      <c r="E230" s="599" t="s">
        <v>1080</v>
      </c>
      <c r="F230" s="600">
        <v>10</v>
      </c>
      <c r="G230" s="600" t="s">
        <v>178</v>
      </c>
      <c r="H230" s="616">
        <v>15000</v>
      </c>
      <c r="I230" s="616">
        <v>15000</v>
      </c>
      <c r="J230" s="600" t="s">
        <v>5</v>
      </c>
      <c r="K230" s="601">
        <v>46142</v>
      </c>
      <c r="L230" s="601">
        <v>46234</v>
      </c>
      <c r="M230" s="600"/>
      <c r="N230" s="600"/>
      <c r="O230" s="600" t="s">
        <v>1302</v>
      </c>
      <c r="P230" s="600" t="s">
        <v>1303</v>
      </c>
    </row>
    <row r="231" spans="2:16" ht="52.2">
      <c r="B231" s="600">
        <v>147</v>
      </c>
      <c r="C231" s="600" t="s">
        <v>27</v>
      </c>
      <c r="D231" s="598" t="s">
        <v>912</v>
      </c>
      <c r="E231" s="599" t="s">
        <v>1655</v>
      </c>
      <c r="F231" s="600">
        <v>60</v>
      </c>
      <c r="G231" s="600" t="s">
        <v>182</v>
      </c>
      <c r="H231" s="604">
        <v>306375</v>
      </c>
      <c r="I231" s="616">
        <v>61275</v>
      </c>
      <c r="J231" s="600" t="s">
        <v>11</v>
      </c>
      <c r="K231" s="601">
        <v>46112</v>
      </c>
      <c r="L231" s="601">
        <v>46173</v>
      </c>
      <c r="M231" s="600"/>
      <c r="N231" s="600"/>
      <c r="O231" s="600" t="s">
        <v>1302</v>
      </c>
      <c r="P231" s="600" t="s">
        <v>1303</v>
      </c>
    </row>
    <row r="232" spans="2:16" ht="52.2">
      <c r="B232" s="600">
        <v>148</v>
      </c>
      <c r="C232" s="600" t="s">
        <v>27</v>
      </c>
      <c r="D232" s="598" t="s">
        <v>1635</v>
      </c>
      <c r="E232" s="599" t="s">
        <v>915</v>
      </c>
      <c r="F232" s="600">
        <v>36</v>
      </c>
      <c r="G232" s="600" t="s">
        <v>182</v>
      </c>
      <c r="H232" s="604">
        <v>343671</v>
      </c>
      <c r="I232" s="616">
        <v>114557</v>
      </c>
      <c r="J232" s="600" t="s">
        <v>11</v>
      </c>
      <c r="K232" s="601">
        <v>46203</v>
      </c>
      <c r="L232" s="601">
        <v>46295</v>
      </c>
      <c r="M232" s="600"/>
      <c r="N232" s="600"/>
      <c r="O232" s="600" t="s">
        <v>1302</v>
      </c>
      <c r="P232" s="600" t="s">
        <v>1303</v>
      </c>
    </row>
    <row r="233" spans="2:16" ht="69.599999999999994">
      <c r="B233" s="600">
        <v>149</v>
      </c>
      <c r="C233" s="600" t="s">
        <v>27</v>
      </c>
      <c r="D233" s="598" t="s">
        <v>974</v>
      </c>
      <c r="E233" s="599" t="s">
        <v>915</v>
      </c>
      <c r="F233" s="600">
        <v>60</v>
      </c>
      <c r="G233" s="600" t="s">
        <v>182</v>
      </c>
      <c r="H233" s="604">
        <v>228680</v>
      </c>
      <c r="I233" s="616">
        <v>45736</v>
      </c>
      <c r="J233" s="600" t="s">
        <v>11</v>
      </c>
      <c r="K233" s="601">
        <v>46173</v>
      </c>
      <c r="L233" s="601">
        <v>46265</v>
      </c>
      <c r="M233" s="600"/>
      <c r="N233" s="600"/>
      <c r="O233" s="600" t="s">
        <v>1302</v>
      </c>
      <c r="P233" s="600" t="s">
        <v>1303</v>
      </c>
    </row>
    <row r="234" spans="2:16" ht="87">
      <c r="B234" s="600">
        <v>150</v>
      </c>
      <c r="C234" s="600" t="s">
        <v>27</v>
      </c>
      <c r="D234" s="598" t="s">
        <v>916</v>
      </c>
      <c r="E234" s="599" t="s">
        <v>1655</v>
      </c>
      <c r="F234" s="600">
        <v>60</v>
      </c>
      <c r="G234" s="600" t="s">
        <v>182</v>
      </c>
      <c r="H234" s="604">
        <v>328615</v>
      </c>
      <c r="I234" s="616">
        <v>65723</v>
      </c>
      <c r="J234" s="600" t="s">
        <v>11</v>
      </c>
      <c r="K234" s="601">
        <v>46295</v>
      </c>
      <c r="L234" s="601">
        <v>46356</v>
      </c>
      <c r="M234" s="600"/>
      <c r="N234" s="600"/>
      <c r="O234" s="600" t="s">
        <v>1302</v>
      </c>
      <c r="P234" s="600" t="s">
        <v>1303</v>
      </c>
    </row>
    <row r="235" spans="2:16" ht="69.599999999999994">
      <c r="B235" s="600">
        <v>151</v>
      </c>
      <c r="C235" s="600" t="s">
        <v>27</v>
      </c>
      <c r="D235" s="598" t="s">
        <v>1325</v>
      </c>
      <c r="E235" s="599" t="s">
        <v>915</v>
      </c>
      <c r="F235" s="622">
        <v>36</v>
      </c>
      <c r="G235" s="600" t="s">
        <v>182</v>
      </c>
      <c r="H235" s="630">
        <v>252000</v>
      </c>
      <c r="I235" s="616">
        <v>64205</v>
      </c>
      <c r="J235" s="600" t="s">
        <v>11</v>
      </c>
      <c r="K235" s="601">
        <v>45961</v>
      </c>
      <c r="L235" s="601">
        <v>46053</v>
      </c>
      <c r="M235" s="600"/>
      <c r="N235" s="600"/>
      <c r="O235" s="600" t="s">
        <v>1302</v>
      </c>
      <c r="P235" s="600" t="s">
        <v>1303</v>
      </c>
    </row>
    <row r="236" spans="2:16" ht="87">
      <c r="B236" s="633">
        <v>152</v>
      </c>
      <c r="C236" s="600" t="s">
        <v>27</v>
      </c>
      <c r="D236" s="598" t="s">
        <v>676</v>
      </c>
      <c r="E236" s="599" t="s">
        <v>917</v>
      </c>
      <c r="F236" s="600">
        <v>12</v>
      </c>
      <c r="G236" s="600" t="s">
        <v>178</v>
      </c>
      <c r="H236" s="617">
        <v>17000</v>
      </c>
      <c r="I236" s="617">
        <v>17000</v>
      </c>
      <c r="J236" s="600" t="s">
        <v>5</v>
      </c>
      <c r="K236" s="601">
        <v>46142</v>
      </c>
      <c r="L236" s="601">
        <v>46142</v>
      </c>
      <c r="M236" s="600"/>
      <c r="N236" s="600"/>
      <c r="O236" s="600" t="s">
        <v>1302</v>
      </c>
      <c r="P236" s="600" t="s">
        <v>1303</v>
      </c>
    </row>
    <row r="237" spans="2:16" ht="69.599999999999994">
      <c r="B237" s="633">
        <v>153</v>
      </c>
      <c r="C237" s="600" t="s">
        <v>27</v>
      </c>
      <c r="D237" s="598" t="s">
        <v>677</v>
      </c>
      <c r="E237" s="599" t="s">
        <v>919</v>
      </c>
      <c r="F237" s="600">
        <v>1</v>
      </c>
      <c r="G237" s="600" t="s">
        <v>185</v>
      </c>
      <c r="H237" s="617">
        <v>106911.1</v>
      </c>
      <c r="I237" s="616">
        <v>78747</v>
      </c>
      <c r="J237" s="600" t="s">
        <v>11</v>
      </c>
      <c r="K237" s="601">
        <v>45869</v>
      </c>
      <c r="L237" s="601">
        <v>46053</v>
      </c>
      <c r="M237" s="600"/>
      <c r="N237" s="600"/>
      <c r="O237" s="600" t="s">
        <v>1302</v>
      </c>
      <c r="P237" s="600" t="s">
        <v>1303</v>
      </c>
    </row>
    <row r="238" spans="2:16" ht="52.2">
      <c r="B238" s="633">
        <v>155</v>
      </c>
      <c r="C238" s="600" t="s">
        <v>27</v>
      </c>
      <c r="D238" s="598" t="s">
        <v>680</v>
      </c>
      <c r="E238" s="599" t="s">
        <v>681</v>
      </c>
      <c r="F238" s="600">
        <v>12</v>
      </c>
      <c r="G238" s="600" t="s">
        <v>182</v>
      </c>
      <c r="H238" s="617">
        <v>232968</v>
      </c>
      <c r="I238" s="617">
        <v>150000</v>
      </c>
      <c r="J238" s="600" t="s">
        <v>11</v>
      </c>
      <c r="K238" s="601">
        <v>46234</v>
      </c>
      <c r="L238" s="601">
        <v>46356</v>
      </c>
      <c r="M238" s="600"/>
      <c r="N238" s="600"/>
      <c r="O238" s="600" t="s">
        <v>1302</v>
      </c>
      <c r="P238" s="600" t="s">
        <v>1303</v>
      </c>
    </row>
    <row r="239" spans="2:16" ht="87">
      <c r="B239" s="633">
        <v>156</v>
      </c>
      <c r="C239" s="600" t="s">
        <v>27</v>
      </c>
      <c r="D239" s="598" t="s">
        <v>682</v>
      </c>
      <c r="E239" s="599" t="s">
        <v>683</v>
      </c>
      <c r="F239" s="600">
        <v>12</v>
      </c>
      <c r="G239" s="600" t="s">
        <v>182</v>
      </c>
      <c r="H239" s="617">
        <v>72000.000000000029</v>
      </c>
      <c r="I239" s="617">
        <v>12000</v>
      </c>
      <c r="J239" s="600" t="s">
        <v>11</v>
      </c>
      <c r="K239" s="601">
        <v>46265</v>
      </c>
      <c r="L239" s="601">
        <v>46326</v>
      </c>
      <c r="M239" s="600"/>
      <c r="N239" s="600"/>
      <c r="O239" s="600" t="s">
        <v>1302</v>
      </c>
      <c r="P239" s="600" t="s">
        <v>1303</v>
      </c>
    </row>
    <row r="240" spans="2:16" ht="104.4">
      <c r="B240" s="633">
        <v>160</v>
      </c>
      <c r="C240" s="600" t="s">
        <v>27</v>
      </c>
      <c r="D240" s="598" t="s">
        <v>926</v>
      </c>
      <c r="E240" s="599" t="s">
        <v>925</v>
      </c>
      <c r="F240" s="600">
        <v>1</v>
      </c>
      <c r="G240" s="600" t="s">
        <v>185</v>
      </c>
      <c r="H240" s="604">
        <v>420000</v>
      </c>
      <c r="I240" s="604">
        <v>350000</v>
      </c>
      <c r="J240" s="600" t="s">
        <v>16</v>
      </c>
      <c r="K240" s="601">
        <v>46356</v>
      </c>
      <c r="L240" s="601">
        <v>46387</v>
      </c>
      <c r="M240" s="600"/>
      <c r="N240" s="600"/>
      <c r="O240" s="600" t="s">
        <v>1302</v>
      </c>
      <c r="P240" s="600" t="s">
        <v>1318</v>
      </c>
    </row>
    <row r="241" spans="2:16" ht="69.599999999999994">
      <c r="B241" s="600">
        <v>161</v>
      </c>
      <c r="C241" s="600" t="s">
        <v>27</v>
      </c>
      <c r="D241" s="598" t="s">
        <v>1179</v>
      </c>
      <c r="E241" s="599" t="s">
        <v>1186</v>
      </c>
      <c r="F241" s="622">
        <v>1</v>
      </c>
      <c r="G241" s="622" t="s">
        <v>178</v>
      </c>
      <c r="H241" s="637">
        <v>120000</v>
      </c>
      <c r="I241" s="637">
        <v>120000</v>
      </c>
      <c r="J241" s="600" t="s">
        <v>5</v>
      </c>
      <c r="K241" s="601">
        <v>46265</v>
      </c>
      <c r="L241" s="601">
        <v>46387</v>
      </c>
      <c r="M241" s="600"/>
      <c r="N241" s="600"/>
      <c r="O241" s="600" t="s">
        <v>909</v>
      </c>
      <c r="P241" s="600" t="s">
        <v>1319</v>
      </c>
    </row>
    <row r="242" spans="2:16" ht="104.4">
      <c r="B242" s="600">
        <v>162</v>
      </c>
      <c r="C242" s="600" t="s">
        <v>27</v>
      </c>
      <c r="D242" s="598" t="s">
        <v>1180</v>
      </c>
      <c r="E242" s="599" t="s">
        <v>1187</v>
      </c>
      <c r="F242" s="622">
        <v>1</v>
      </c>
      <c r="G242" s="622" t="s">
        <v>178</v>
      </c>
      <c r="H242" s="637">
        <v>1000000</v>
      </c>
      <c r="I242" s="637">
        <v>1000000</v>
      </c>
      <c r="J242" s="600" t="s">
        <v>11</v>
      </c>
      <c r="K242" s="601">
        <v>46203</v>
      </c>
      <c r="L242" s="601">
        <v>46387</v>
      </c>
      <c r="M242" s="600"/>
      <c r="N242" s="600"/>
      <c r="O242" s="600" t="s">
        <v>909</v>
      </c>
      <c r="P242" s="600" t="s">
        <v>1318</v>
      </c>
    </row>
    <row r="243" spans="2:16" ht="104.4">
      <c r="B243" s="600">
        <v>164</v>
      </c>
      <c r="C243" s="600" t="s">
        <v>27</v>
      </c>
      <c r="D243" s="599" t="s">
        <v>1182</v>
      </c>
      <c r="E243" s="598" t="s">
        <v>1189</v>
      </c>
      <c r="F243" s="622">
        <v>12</v>
      </c>
      <c r="G243" s="622" t="s">
        <v>182</v>
      </c>
      <c r="H243" s="637">
        <v>0</v>
      </c>
      <c r="I243" s="637">
        <v>0</v>
      </c>
      <c r="J243" s="600" t="s">
        <v>5</v>
      </c>
      <c r="K243" s="601">
        <v>46022</v>
      </c>
      <c r="L243" s="601">
        <v>46081</v>
      </c>
      <c r="M243" s="600"/>
      <c r="N243" s="600"/>
      <c r="O243" s="600" t="s">
        <v>909</v>
      </c>
      <c r="P243" s="600" t="s">
        <v>1318</v>
      </c>
    </row>
    <row r="244" spans="2:16" ht="174">
      <c r="B244" s="600">
        <v>165</v>
      </c>
      <c r="C244" s="600" t="s">
        <v>27</v>
      </c>
      <c r="D244" s="599" t="s">
        <v>1183</v>
      </c>
      <c r="E244" s="598" t="s">
        <v>1190</v>
      </c>
      <c r="F244" s="622">
        <v>12</v>
      </c>
      <c r="G244" s="622" t="s">
        <v>182</v>
      </c>
      <c r="H244" s="637">
        <v>0</v>
      </c>
      <c r="I244" s="637">
        <v>0</v>
      </c>
      <c r="J244" s="600" t="s">
        <v>5</v>
      </c>
      <c r="K244" s="601">
        <v>46022</v>
      </c>
      <c r="L244" s="601">
        <v>46053</v>
      </c>
      <c r="M244" s="600"/>
      <c r="N244" s="600"/>
      <c r="O244" s="600" t="s">
        <v>909</v>
      </c>
      <c r="P244" s="600" t="s">
        <v>1318</v>
      </c>
    </row>
    <row r="245" spans="2:16" ht="104.4">
      <c r="B245" s="600">
        <v>166</v>
      </c>
      <c r="C245" s="600" t="s">
        <v>27</v>
      </c>
      <c r="D245" s="599" t="s">
        <v>1184</v>
      </c>
      <c r="E245" s="599" t="s">
        <v>1191</v>
      </c>
      <c r="F245" s="622">
        <v>2</v>
      </c>
      <c r="G245" s="622" t="s">
        <v>1195</v>
      </c>
      <c r="H245" s="637">
        <v>100000</v>
      </c>
      <c r="I245" s="637">
        <v>100000</v>
      </c>
      <c r="J245" s="600" t="s">
        <v>5</v>
      </c>
      <c r="K245" s="601">
        <v>46265</v>
      </c>
      <c r="L245" s="601">
        <v>46387</v>
      </c>
      <c r="M245" s="600"/>
      <c r="N245" s="600"/>
      <c r="O245" s="600" t="s">
        <v>909</v>
      </c>
      <c r="P245" s="600" t="s">
        <v>1318</v>
      </c>
    </row>
    <row r="246" spans="2:16" ht="69.599999999999994">
      <c r="B246" s="600">
        <v>167</v>
      </c>
      <c r="C246" s="600" t="s">
        <v>27</v>
      </c>
      <c r="D246" s="599" t="s">
        <v>1185</v>
      </c>
      <c r="E246" s="599" t="s">
        <v>1192</v>
      </c>
      <c r="F246" s="622">
        <v>1</v>
      </c>
      <c r="G246" s="622" t="s">
        <v>1196</v>
      </c>
      <c r="H246" s="637">
        <v>0</v>
      </c>
      <c r="I246" s="637">
        <v>0</v>
      </c>
      <c r="J246" s="600" t="s">
        <v>5</v>
      </c>
      <c r="K246" s="601">
        <v>46142</v>
      </c>
      <c r="L246" s="601">
        <v>46173</v>
      </c>
      <c r="M246" s="600"/>
      <c r="N246" s="600"/>
      <c r="O246" s="600" t="s">
        <v>1302</v>
      </c>
      <c r="P246" s="638" t="s">
        <v>1303</v>
      </c>
    </row>
    <row r="247" spans="2:16" ht="52.2">
      <c r="B247" s="600" t="s">
        <v>1533</v>
      </c>
      <c r="C247" s="600" t="s">
        <v>27</v>
      </c>
      <c r="D247" s="598" t="s">
        <v>1656</v>
      </c>
      <c r="E247" s="599" t="s">
        <v>1576</v>
      </c>
      <c r="F247" s="622">
        <v>60</v>
      </c>
      <c r="G247" s="600" t="s">
        <v>182</v>
      </c>
      <c r="H247" s="630">
        <v>886485.6</v>
      </c>
      <c r="I247" s="604"/>
      <c r="J247" s="600" t="s">
        <v>11</v>
      </c>
      <c r="K247" s="601">
        <v>46173</v>
      </c>
      <c r="L247" s="601">
        <v>46203</v>
      </c>
      <c r="M247" s="600"/>
      <c r="N247" s="600"/>
      <c r="O247" s="600" t="s">
        <v>1302</v>
      </c>
      <c r="P247" s="600" t="s">
        <v>1303</v>
      </c>
    </row>
    <row r="248" spans="2:16" ht="104.4">
      <c r="B248" s="600" t="s">
        <v>1534</v>
      </c>
      <c r="C248" s="600" t="s">
        <v>27</v>
      </c>
      <c r="D248" s="598" t="s">
        <v>1535</v>
      </c>
      <c r="E248" s="599" t="s">
        <v>1536</v>
      </c>
      <c r="F248" s="622">
        <v>1</v>
      </c>
      <c r="G248" s="600" t="s">
        <v>178</v>
      </c>
      <c r="H248" s="630">
        <v>500000</v>
      </c>
      <c r="I248" s="637">
        <v>500000</v>
      </c>
      <c r="J248" s="600" t="s">
        <v>11</v>
      </c>
      <c r="K248" s="601">
        <v>46112</v>
      </c>
      <c r="L248" s="601">
        <v>46173</v>
      </c>
      <c r="M248" s="600"/>
      <c r="N248" s="600"/>
      <c r="O248" s="600" t="s">
        <v>909</v>
      </c>
      <c r="P248" s="600" t="s">
        <v>1540</v>
      </c>
    </row>
    <row r="249" spans="2:16" ht="104.4">
      <c r="B249" s="600" t="s">
        <v>1537</v>
      </c>
      <c r="C249" s="600" t="s">
        <v>27</v>
      </c>
      <c r="D249" s="598" t="s">
        <v>1538</v>
      </c>
      <c r="E249" s="599" t="s">
        <v>1539</v>
      </c>
      <c r="F249" s="622">
        <v>1</v>
      </c>
      <c r="G249" s="600" t="s">
        <v>178</v>
      </c>
      <c r="H249" s="604">
        <v>155681.75</v>
      </c>
      <c r="I249" s="637">
        <v>150250</v>
      </c>
      <c r="J249" s="600" t="s">
        <v>11</v>
      </c>
      <c r="K249" s="601">
        <v>46173</v>
      </c>
      <c r="L249" s="601">
        <v>46356</v>
      </c>
      <c r="M249" s="600"/>
      <c r="N249" s="600"/>
      <c r="O249" s="600" t="s">
        <v>909</v>
      </c>
      <c r="P249" s="600" t="s">
        <v>1540</v>
      </c>
    </row>
    <row r="250" spans="2:16" ht="69.599999999999994">
      <c r="B250" s="600" t="s">
        <v>1636</v>
      </c>
      <c r="C250" s="600" t="s">
        <v>27</v>
      </c>
      <c r="D250" s="598" t="s">
        <v>1657</v>
      </c>
      <c r="E250" s="599" t="s">
        <v>1576</v>
      </c>
      <c r="F250" s="600">
        <v>6</v>
      </c>
      <c r="G250" s="600" t="s">
        <v>750</v>
      </c>
      <c r="H250" s="604">
        <v>40641.599999999999</v>
      </c>
      <c r="I250" s="604">
        <v>40641.599999999999</v>
      </c>
      <c r="J250" s="600" t="s">
        <v>11</v>
      </c>
      <c r="K250" s="601">
        <v>46234</v>
      </c>
      <c r="L250" s="601">
        <v>46295</v>
      </c>
      <c r="M250" s="600"/>
      <c r="N250" s="600"/>
      <c r="O250" s="600" t="s">
        <v>909</v>
      </c>
      <c r="P250" s="600"/>
    </row>
    <row r="251" spans="2:16" ht="69.599999999999994">
      <c r="B251" s="600" t="s">
        <v>1575</v>
      </c>
      <c r="C251" s="600" t="s">
        <v>27</v>
      </c>
      <c r="D251" s="598" t="s">
        <v>1658</v>
      </c>
      <c r="E251" s="599" t="s">
        <v>1576</v>
      </c>
      <c r="F251" s="600">
        <v>7</v>
      </c>
      <c r="G251" s="600" t="s">
        <v>750</v>
      </c>
      <c r="H251" s="604">
        <v>181268.29</v>
      </c>
      <c r="I251" s="604">
        <v>181268.29</v>
      </c>
      <c r="J251" s="600" t="s">
        <v>11</v>
      </c>
      <c r="K251" s="601">
        <v>46112</v>
      </c>
      <c r="L251" s="601">
        <v>46203</v>
      </c>
      <c r="M251" s="600"/>
      <c r="N251" s="600"/>
      <c r="O251" s="600" t="s">
        <v>909</v>
      </c>
      <c r="P251" s="600"/>
    </row>
    <row r="252" spans="2:16" ht="69.599999999999994">
      <c r="B252" s="600" t="s">
        <v>1637</v>
      </c>
      <c r="C252" s="600" t="s">
        <v>27</v>
      </c>
      <c r="D252" s="598" t="s">
        <v>1638</v>
      </c>
      <c r="E252" s="599" t="s">
        <v>1639</v>
      </c>
      <c r="F252" s="600">
        <v>1</v>
      </c>
      <c r="G252" s="600" t="s">
        <v>1542</v>
      </c>
      <c r="H252" s="604"/>
      <c r="I252" s="604" t="s">
        <v>30</v>
      </c>
      <c r="J252" s="600" t="s">
        <v>11</v>
      </c>
      <c r="K252" s="601">
        <v>46265</v>
      </c>
      <c r="L252" s="601">
        <v>46387</v>
      </c>
      <c r="M252" s="600"/>
      <c r="N252" s="600"/>
      <c r="O252" s="600" t="s">
        <v>1302</v>
      </c>
      <c r="P252" s="600" t="s">
        <v>1303</v>
      </c>
    </row>
    <row r="253" spans="2:16" ht="208.8">
      <c r="B253" s="600">
        <v>168</v>
      </c>
      <c r="C253" s="600" t="s">
        <v>139</v>
      </c>
      <c r="D253" s="598" t="s">
        <v>1417</v>
      </c>
      <c r="E253" s="599" t="s">
        <v>1418</v>
      </c>
      <c r="F253" s="622">
        <v>1</v>
      </c>
      <c r="G253" s="600" t="s">
        <v>1419</v>
      </c>
      <c r="H253" s="604">
        <v>0</v>
      </c>
      <c r="I253" s="604">
        <v>0</v>
      </c>
      <c r="J253" s="600" t="s">
        <v>11</v>
      </c>
      <c r="K253" s="601">
        <v>46234</v>
      </c>
      <c r="L253" s="601">
        <v>46326</v>
      </c>
      <c r="M253" s="600"/>
      <c r="N253" s="600"/>
      <c r="O253" s="600" t="s">
        <v>1302</v>
      </c>
      <c r="P253" s="638" t="s">
        <v>1427</v>
      </c>
    </row>
    <row r="254" spans="2:16" ht="69.599999999999994">
      <c r="B254" s="600">
        <v>169</v>
      </c>
      <c r="C254" s="600" t="s">
        <v>28</v>
      </c>
      <c r="D254" s="598" t="s">
        <v>932</v>
      </c>
      <c r="E254" s="599" t="s">
        <v>338</v>
      </c>
      <c r="F254" s="600">
        <v>3443</v>
      </c>
      <c r="G254" s="600" t="s">
        <v>426</v>
      </c>
      <c r="H254" s="619">
        <v>408685</v>
      </c>
      <c r="I254" s="619">
        <v>150000</v>
      </c>
      <c r="J254" s="600" t="s">
        <v>11</v>
      </c>
      <c r="K254" s="601">
        <v>46203</v>
      </c>
      <c r="L254" s="601">
        <v>46265</v>
      </c>
      <c r="M254" s="600"/>
      <c r="N254" s="600"/>
      <c r="O254" s="600" t="s">
        <v>427</v>
      </c>
      <c r="P254" s="638" t="s">
        <v>1303</v>
      </c>
    </row>
    <row r="255" spans="2:16" ht="69.599999999999994">
      <c r="B255" s="600">
        <v>170</v>
      </c>
      <c r="C255" s="600" t="s">
        <v>28</v>
      </c>
      <c r="D255" s="598" t="s">
        <v>377</v>
      </c>
      <c r="E255" s="599" t="s">
        <v>340</v>
      </c>
      <c r="F255" s="600">
        <v>1</v>
      </c>
      <c r="G255" s="600" t="s">
        <v>392</v>
      </c>
      <c r="H255" s="619">
        <v>6002.16</v>
      </c>
      <c r="I255" s="619">
        <v>5151.8500000000004</v>
      </c>
      <c r="J255" s="600" t="s">
        <v>11</v>
      </c>
      <c r="K255" s="601">
        <v>45961</v>
      </c>
      <c r="L255" s="601">
        <v>46053</v>
      </c>
      <c r="M255" s="600"/>
      <c r="N255" s="600"/>
      <c r="O255" s="600" t="s">
        <v>427</v>
      </c>
      <c r="P255" s="600" t="s">
        <v>1320</v>
      </c>
    </row>
    <row r="256" spans="2:16" ht="174">
      <c r="B256" s="600">
        <v>171</v>
      </c>
      <c r="C256" s="600" t="s">
        <v>28</v>
      </c>
      <c r="D256" s="598" t="s">
        <v>1399</v>
      </c>
      <c r="E256" s="599" t="s">
        <v>1640</v>
      </c>
      <c r="F256" s="600">
        <v>6</v>
      </c>
      <c r="G256" s="600" t="s">
        <v>1249</v>
      </c>
      <c r="H256" s="632">
        <v>1500</v>
      </c>
      <c r="I256" s="632">
        <v>1500</v>
      </c>
      <c r="J256" s="600" t="s">
        <v>16</v>
      </c>
      <c r="K256" s="601">
        <v>46142</v>
      </c>
      <c r="L256" s="601">
        <v>46265</v>
      </c>
      <c r="M256" s="600"/>
      <c r="N256" s="600"/>
      <c r="O256" s="600" t="s">
        <v>427</v>
      </c>
      <c r="P256" s="600" t="s">
        <v>1303</v>
      </c>
    </row>
    <row r="257" spans="2:16" ht="104.4">
      <c r="B257" s="600">
        <v>172</v>
      </c>
      <c r="C257" s="600" t="s">
        <v>28</v>
      </c>
      <c r="D257" s="598" t="s">
        <v>378</v>
      </c>
      <c r="E257" s="599" t="s">
        <v>333</v>
      </c>
      <c r="F257" s="600">
        <v>1</v>
      </c>
      <c r="G257" s="600" t="s">
        <v>934</v>
      </c>
      <c r="H257" s="619">
        <v>25174</v>
      </c>
      <c r="I257" s="619">
        <v>10419.24</v>
      </c>
      <c r="J257" s="600" t="s">
        <v>11</v>
      </c>
      <c r="K257" s="601">
        <v>46112</v>
      </c>
      <c r="L257" s="601">
        <v>46234</v>
      </c>
      <c r="M257" s="600"/>
      <c r="N257" s="600"/>
      <c r="O257" s="600" t="s">
        <v>427</v>
      </c>
      <c r="P257" s="600" t="s">
        <v>1314</v>
      </c>
    </row>
    <row r="258" spans="2:16" ht="104.4">
      <c r="B258" s="600">
        <v>173</v>
      </c>
      <c r="C258" s="600" t="s">
        <v>28</v>
      </c>
      <c r="D258" s="598" t="s">
        <v>430</v>
      </c>
      <c r="E258" s="599" t="s">
        <v>930</v>
      </c>
      <c r="F258" s="600">
        <v>1</v>
      </c>
      <c r="G258" s="600" t="s">
        <v>1641</v>
      </c>
      <c r="H258" s="619">
        <v>600</v>
      </c>
      <c r="I258" s="619">
        <v>600</v>
      </c>
      <c r="J258" s="600" t="s">
        <v>11</v>
      </c>
      <c r="K258" s="601">
        <v>46295</v>
      </c>
      <c r="L258" s="601">
        <v>46387</v>
      </c>
      <c r="M258" s="600"/>
      <c r="N258" s="600"/>
      <c r="O258" s="600" t="s">
        <v>427</v>
      </c>
      <c r="P258" s="600" t="s">
        <v>1303</v>
      </c>
    </row>
    <row r="259" spans="2:16" ht="69.599999999999994">
      <c r="B259" s="600">
        <v>174</v>
      </c>
      <c r="C259" s="600" t="s">
        <v>28</v>
      </c>
      <c r="D259" s="598" t="s">
        <v>428</v>
      </c>
      <c r="E259" s="599" t="s">
        <v>327</v>
      </c>
      <c r="F259" s="600">
        <v>3</v>
      </c>
      <c r="G259" s="600" t="s">
        <v>1085</v>
      </c>
      <c r="H259" s="619">
        <v>6500</v>
      </c>
      <c r="I259" s="619">
        <v>6500</v>
      </c>
      <c r="J259" s="600" t="s">
        <v>5</v>
      </c>
      <c r="K259" s="601">
        <v>46326</v>
      </c>
      <c r="L259" s="601">
        <v>46387</v>
      </c>
      <c r="M259" s="600"/>
      <c r="N259" s="600"/>
      <c r="O259" s="600" t="s">
        <v>427</v>
      </c>
      <c r="P259" s="600" t="s">
        <v>1303</v>
      </c>
    </row>
    <row r="260" spans="2:16" ht="87">
      <c r="B260" s="600">
        <v>175</v>
      </c>
      <c r="C260" s="600" t="s">
        <v>28</v>
      </c>
      <c r="D260" s="598" t="s">
        <v>1642</v>
      </c>
      <c r="E260" s="599" t="s">
        <v>329</v>
      </c>
      <c r="F260" s="600">
        <v>1</v>
      </c>
      <c r="G260" s="600" t="s">
        <v>1376</v>
      </c>
      <c r="H260" s="619">
        <v>2975</v>
      </c>
      <c r="I260" s="619">
        <v>2975</v>
      </c>
      <c r="J260" s="600" t="s">
        <v>11</v>
      </c>
      <c r="K260" s="601">
        <v>46081</v>
      </c>
      <c r="L260" s="601">
        <v>46142</v>
      </c>
      <c r="M260" s="600"/>
      <c r="N260" s="600"/>
      <c r="O260" s="600" t="s">
        <v>427</v>
      </c>
      <c r="P260" s="600" t="s">
        <v>1303</v>
      </c>
    </row>
    <row r="261" spans="2:16" ht="69.599999999999994">
      <c r="B261" s="600">
        <v>176</v>
      </c>
      <c r="C261" s="600" t="s">
        <v>28</v>
      </c>
      <c r="D261" s="598" t="s">
        <v>379</v>
      </c>
      <c r="E261" s="599" t="s">
        <v>331</v>
      </c>
      <c r="F261" s="600">
        <v>8</v>
      </c>
      <c r="G261" s="600" t="s">
        <v>429</v>
      </c>
      <c r="H261" s="619">
        <v>23643</v>
      </c>
      <c r="I261" s="619">
        <v>23643</v>
      </c>
      <c r="J261" s="600" t="s">
        <v>11</v>
      </c>
      <c r="K261" s="601">
        <v>46022</v>
      </c>
      <c r="L261" s="601">
        <v>46081</v>
      </c>
      <c r="M261" s="600"/>
      <c r="N261" s="600"/>
      <c r="O261" s="600" t="s">
        <v>427</v>
      </c>
      <c r="P261" s="600" t="s">
        <v>1303</v>
      </c>
    </row>
    <row r="262" spans="2:16" ht="226.2">
      <c r="B262" s="600">
        <v>177</v>
      </c>
      <c r="C262" s="600" t="s">
        <v>28</v>
      </c>
      <c r="D262" s="598" t="s">
        <v>1416</v>
      </c>
      <c r="E262" s="599" t="s">
        <v>1374</v>
      </c>
      <c r="F262" s="600">
        <v>52</v>
      </c>
      <c r="G262" s="600" t="s">
        <v>1365</v>
      </c>
      <c r="H262" s="604">
        <v>166164.95000000001</v>
      </c>
      <c r="I262" s="604">
        <v>166164.95000000001</v>
      </c>
      <c r="J262" s="600" t="s">
        <v>11</v>
      </c>
      <c r="K262" s="601">
        <v>45900</v>
      </c>
      <c r="L262" s="601">
        <v>46081</v>
      </c>
      <c r="M262" s="600"/>
      <c r="N262" s="600"/>
      <c r="O262" s="600" t="s">
        <v>427</v>
      </c>
      <c r="P262" s="600" t="s">
        <v>1303</v>
      </c>
    </row>
    <row r="263" spans="2:16" ht="174">
      <c r="B263" s="600">
        <v>178</v>
      </c>
      <c r="C263" s="600" t="s">
        <v>28</v>
      </c>
      <c r="D263" s="598" t="s">
        <v>1373</v>
      </c>
      <c r="E263" s="599" t="s">
        <v>1372</v>
      </c>
      <c r="F263" s="600">
        <v>1</v>
      </c>
      <c r="G263" s="600" t="s">
        <v>431</v>
      </c>
      <c r="H263" s="619">
        <v>53615.95</v>
      </c>
      <c r="I263" s="617">
        <v>25184.68</v>
      </c>
      <c r="J263" s="600" t="s">
        <v>11</v>
      </c>
      <c r="K263" s="601">
        <v>46022</v>
      </c>
      <c r="L263" s="601">
        <v>46203</v>
      </c>
      <c r="M263" s="600"/>
      <c r="N263" s="600"/>
      <c r="O263" s="600" t="s">
        <v>427</v>
      </c>
      <c r="P263" s="600" t="s">
        <v>1303</v>
      </c>
    </row>
    <row r="264" spans="2:16" ht="69.599999999999994">
      <c r="B264" s="600">
        <v>179</v>
      </c>
      <c r="C264" s="600" t="s">
        <v>28</v>
      </c>
      <c r="D264" s="598" t="s">
        <v>380</v>
      </c>
      <c r="E264" s="599" t="s">
        <v>1093</v>
      </c>
      <c r="F264" s="600">
        <v>1</v>
      </c>
      <c r="G264" s="600" t="s">
        <v>431</v>
      </c>
      <c r="H264" s="619">
        <v>31063.89</v>
      </c>
      <c r="I264" s="617">
        <v>16170.37</v>
      </c>
      <c r="J264" s="600" t="s">
        <v>11</v>
      </c>
      <c r="K264" s="601">
        <v>46022</v>
      </c>
      <c r="L264" s="601">
        <v>46203</v>
      </c>
      <c r="M264" s="600"/>
      <c r="N264" s="600"/>
      <c r="O264" s="600" t="s">
        <v>427</v>
      </c>
      <c r="P264" s="600" t="s">
        <v>1303</v>
      </c>
    </row>
    <row r="265" spans="2:16" ht="139.19999999999999">
      <c r="B265" s="600">
        <v>180</v>
      </c>
      <c r="C265" s="600" t="s">
        <v>28</v>
      </c>
      <c r="D265" s="598" t="s">
        <v>381</v>
      </c>
      <c r="E265" s="599" t="s">
        <v>432</v>
      </c>
      <c r="F265" s="600">
        <v>1</v>
      </c>
      <c r="G265" s="600" t="s">
        <v>431</v>
      </c>
      <c r="H265" s="619">
        <v>21856.879999999997</v>
      </c>
      <c r="I265" s="617">
        <v>8967.73</v>
      </c>
      <c r="J265" s="600" t="s">
        <v>11</v>
      </c>
      <c r="K265" s="601">
        <v>46022</v>
      </c>
      <c r="L265" s="601">
        <v>46203</v>
      </c>
      <c r="M265" s="600"/>
      <c r="N265" s="600"/>
      <c r="O265" s="600" t="s">
        <v>427</v>
      </c>
      <c r="P265" s="600" t="s">
        <v>1303</v>
      </c>
    </row>
    <row r="266" spans="2:16" ht="174">
      <c r="B266" s="600">
        <v>181</v>
      </c>
      <c r="C266" s="600" t="s">
        <v>28</v>
      </c>
      <c r="D266" s="598" t="s">
        <v>433</v>
      </c>
      <c r="E266" s="599" t="s">
        <v>335</v>
      </c>
      <c r="F266" s="600">
        <v>1</v>
      </c>
      <c r="G266" s="600" t="s">
        <v>434</v>
      </c>
      <c r="H266" s="619">
        <v>70000</v>
      </c>
      <c r="I266" s="619">
        <v>70000</v>
      </c>
      <c r="J266" s="600" t="s">
        <v>16</v>
      </c>
      <c r="K266" s="601">
        <v>46234</v>
      </c>
      <c r="L266" s="601">
        <v>46326</v>
      </c>
      <c r="M266" s="600"/>
      <c r="N266" s="600"/>
      <c r="O266" s="600" t="s">
        <v>427</v>
      </c>
      <c r="P266" s="600" t="s">
        <v>1304</v>
      </c>
    </row>
    <row r="267" spans="2:16" ht="156.6">
      <c r="B267" s="600">
        <v>182</v>
      </c>
      <c r="C267" s="600" t="s">
        <v>28</v>
      </c>
      <c r="D267" s="598" t="s">
        <v>382</v>
      </c>
      <c r="E267" s="599" t="s">
        <v>324</v>
      </c>
      <c r="F267" s="600">
        <v>3</v>
      </c>
      <c r="G267" s="600" t="s">
        <v>435</v>
      </c>
      <c r="H267" s="619">
        <v>90000</v>
      </c>
      <c r="I267" s="619">
        <v>90000</v>
      </c>
      <c r="J267" s="600" t="s">
        <v>16</v>
      </c>
      <c r="K267" s="601">
        <v>46234</v>
      </c>
      <c r="L267" s="601">
        <v>46326</v>
      </c>
      <c r="M267" s="600"/>
      <c r="N267" s="600"/>
      <c r="O267" s="600" t="s">
        <v>427</v>
      </c>
      <c r="P267" s="600" t="s">
        <v>1304</v>
      </c>
    </row>
    <row r="268" spans="2:16" ht="69.599999999999994">
      <c r="B268" s="600">
        <v>183</v>
      </c>
      <c r="C268" s="600" t="s">
        <v>28</v>
      </c>
      <c r="D268" s="598" t="s">
        <v>436</v>
      </c>
      <c r="E268" s="599" t="s">
        <v>322</v>
      </c>
      <c r="F268" s="600">
        <v>1</v>
      </c>
      <c r="G268" s="600" t="s">
        <v>437</v>
      </c>
      <c r="H268" s="619">
        <v>33109</v>
      </c>
      <c r="I268" s="619">
        <v>33109</v>
      </c>
      <c r="J268" s="600" t="s">
        <v>11</v>
      </c>
      <c r="K268" s="601">
        <v>46203</v>
      </c>
      <c r="L268" s="601">
        <v>46295</v>
      </c>
      <c r="M268" s="600"/>
      <c r="N268" s="600"/>
      <c r="O268" s="600" t="s">
        <v>427</v>
      </c>
      <c r="P268" s="600" t="s">
        <v>1303</v>
      </c>
    </row>
    <row r="269" spans="2:16" ht="156.6">
      <c r="B269" s="600">
        <v>184</v>
      </c>
      <c r="C269" s="600" t="s">
        <v>28</v>
      </c>
      <c r="D269" s="598" t="s">
        <v>936</v>
      </c>
      <c r="E269" s="599" t="s">
        <v>438</v>
      </c>
      <c r="F269" s="600">
        <v>1</v>
      </c>
      <c r="G269" s="600" t="s">
        <v>439</v>
      </c>
      <c r="H269" s="619">
        <v>65585804</v>
      </c>
      <c r="I269" s="619">
        <v>59262775.079999998</v>
      </c>
      <c r="J269" s="600" t="s">
        <v>11</v>
      </c>
      <c r="K269" s="601">
        <v>46265</v>
      </c>
      <c r="L269" s="601">
        <v>46387</v>
      </c>
      <c r="M269" s="600"/>
      <c r="N269" s="638"/>
      <c r="O269" s="600" t="s">
        <v>427</v>
      </c>
      <c r="P269" s="600" t="s">
        <v>1314</v>
      </c>
    </row>
    <row r="270" spans="2:16" ht="69.599999999999994">
      <c r="B270" s="600">
        <v>185</v>
      </c>
      <c r="C270" s="600" t="s">
        <v>28</v>
      </c>
      <c r="D270" s="599" t="s">
        <v>1643</v>
      </c>
      <c r="E270" s="598" t="s">
        <v>698</v>
      </c>
      <c r="F270" s="600">
        <v>1</v>
      </c>
      <c r="G270" s="600" t="s">
        <v>70</v>
      </c>
      <c r="H270" s="619">
        <v>14497052.960000001</v>
      </c>
      <c r="I270" s="619">
        <v>14497052.960000001</v>
      </c>
      <c r="J270" s="600" t="s">
        <v>11</v>
      </c>
      <c r="K270" s="601">
        <v>46053</v>
      </c>
      <c r="L270" s="601">
        <v>46387</v>
      </c>
      <c r="M270" s="600"/>
      <c r="N270" s="638"/>
      <c r="O270" s="600" t="s">
        <v>427</v>
      </c>
      <c r="P270" s="600" t="s">
        <v>1303</v>
      </c>
    </row>
    <row r="271" spans="2:16" ht="121.8">
      <c r="B271" s="600" t="s">
        <v>1577</v>
      </c>
      <c r="C271" s="600" t="s">
        <v>28</v>
      </c>
      <c r="D271" s="598" t="s">
        <v>1578</v>
      </c>
      <c r="E271" s="598" t="s">
        <v>1579</v>
      </c>
      <c r="F271" s="600">
        <v>1</v>
      </c>
      <c r="G271" s="600" t="s">
        <v>185</v>
      </c>
      <c r="H271" s="604">
        <v>0</v>
      </c>
      <c r="I271" s="604">
        <v>0</v>
      </c>
      <c r="J271" s="600"/>
      <c r="K271" s="601">
        <v>46081</v>
      </c>
      <c r="L271" s="601">
        <v>46203</v>
      </c>
      <c r="M271" s="600"/>
      <c r="N271" s="600"/>
      <c r="O271" s="600" t="s">
        <v>1580</v>
      </c>
      <c r="P271" s="600"/>
    </row>
    <row r="272" spans="2:16" ht="121.8">
      <c r="B272" s="600">
        <v>187</v>
      </c>
      <c r="C272" s="600" t="s">
        <v>1053</v>
      </c>
      <c r="D272" s="598" t="s">
        <v>743</v>
      </c>
      <c r="E272" s="599" t="s">
        <v>345</v>
      </c>
      <c r="F272" s="600">
        <v>1</v>
      </c>
      <c r="G272" s="600" t="s">
        <v>185</v>
      </c>
      <c r="H272" s="617">
        <v>1237196.76</v>
      </c>
      <c r="I272" s="617">
        <v>300000</v>
      </c>
      <c r="J272" s="600" t="s">
        <v>16</v>
      </c>
      <c r="K272" s="601">
        <v>46173</v>
      </c>
      <c r="L272" s="601">
        <v>46265</v>
      </c>
      <c r="M272" s="600"/>
      <c r="N272" s="600"/>
      <c r="O272" s="600" t="s">
        <v>1302</v>
      </c>
      <c r="P272" s="600" t="s">
        <v>1303</v>
      </c>
    </row>
    <row r="273" spans="2:16" ht="17.399999999999999">
      <c r="B273" s="639" t="s">
        <v>1491</v>
      </c>
      <c r="C273" s="600" t="s">
        <v>1053</v>
      </c>
      <c r="D273" s="598" t="s">
        <v>716</v>
      </c>
      <c r="E273" s="599"/>
      <c r="F273" s="600"/>
      <c r="G273" s="600"/>
      <c r="H273" s="617"/>
      <c r="I273" s="617"/>
      <c r="J273" s="600"/>
      <c r="K273" s="601"/>
      <c r="L273" s="601"/>
      <c r="M273" s="600"/>
      <c r="N273" s="600"/>
      <c r="O273" s="600"/>
      <c r="P273" s="600"/>
    </row>
    <row r="274" spans="2:16" ht="17.399999999999999">
      <c r="B274" s="639" t="s">
        <v>1492</v>
      </c>
      <c r="C274" s="600" t="s">
        <v>1053</v>
      </c>
      <c r="D274" s="598" t="s">
        <v>717</v>
      </c>
      <c r="E274" s="599"/>
      <c r="F274" s="600"/>
      <c r="G274" s="600"/>
      <c r="H274" s="617"/>
      <c r="I274" s="617"/>
      <c r="J274" s="600"/>
      <c r="K274" s="601"/>
      <c r="L274" s="601"/>
      <c r="M274" s="600"/>
      <c r="N274" s="600"/>
      <c r="O274" s="600"/>
      <c r="P274" s="600"/>
    </row>
    <row r="275" spans="2:16" ht="17.399999999999999">
      <c r="B275" s="639" t="s">
        <v>1493</v>
      </c>
      <c r="C275" s="600" t="s">
        <v>1053</v>
      </c>
      <c r="D275" s="598" t="s">
        <v>718</v>
      </c>
      <c r="E275" s="599"/>
      <c r="F275" s="600"/>
      <c r="G275" s="600"/>
      <c r="H275" s="617"/>
      <c r="I275" s="617"/>
      <c r="J275" s="600"/>
      <c r="K275" s="601"/>
      <c r="L275" s="601"/>
      <c r="M275" s="600"/>
      <c r="N275" s="600"/>
      <c r="O275" s="600"/>
      <c r="P275" s="600"/>
    </row>
    <row r="276" spans="2:16" ht="17.399999999999999">
      <c r="B276" s="639" t="s">
        <v>1494</v>
      </c>
      <c r="C276" s="600" t="s">
        <v>1053</v>
      </c>
      <c r="D276" s="598" t="s">
        <v>719</v>
      </c>
      <c r="E276" s="599"/>
      <c r="F276" s="600"/>
      <c r="G276" s="600"/>
      <c r="H276" s="617"/>
      <c r="I276" s="617"/>
      <c r="J276" s="600"/>
      <c r="K276" s="601"/>
      <c r="L276" s="601"/>
      <c r="M276" s="600"/>
      <c r="N276" s="600"/>
      <c r="O276" s="600"/>
      <c r="P276" s="600"/>
    </row>
    <row r="277" spans="2:16" ht="17.399999999999999">
      <c r="B277" s="639" t="s">
        <v>1495</v>
      </c>
      <c r="C277" s="600" t="s">
        <v>1053</v>
      </c>
      <c r="D277" s="598" t="s">
        <v>720</v>
      </c>
      <c r="E277" s="599"/>
      <c r="F277" s="600"/>
      <c r="G277" s="600"/>
      <c r="H277" s="617"/>
      <c r="I277" s="617"/>
      <c r="J277" s="600"/>
      <c r="K277" s="601"/>
      <c r="L277" s="601"/>
      <c r="M277" s="600"/>
      <c r="N277" s="600"/>
      <c r="O277" s="600"/>
      <c r="P277" s="600"/>
    </row>
    <row r="278" spans="2:16" ht="17.399999999999999">
      <c r="B278" s="639" t="s">
        <v>1496</v>
      </c>
      <c r="C278" s="600" t="s">
        <v>1053</v>
      </c>
      <c r="D278" s="598" t="s">
        <v>721</v>
      </c>
      <c r="E278" s="599"/>
      <c r="F278" s="600"/>
      <c r="G278" s="600"/>
      <c r="H278" s="617"/>
      <c r="I278" s="617"/>
      <c r="J278" s="600"/>
      <c r="K278" s="601"/>
      <c r="L278" s="601"/>
      <c r="M278" s="600"/>
      <c r="N278" s="600"/>
      <c r="O278" s="600"/>
      <c r="P278" s="600"/>
    </row>
    <row r="279" spans="2:16" ht="17.399999999999999">
      <c r="B279" s="639" t="s">
        <v>1497</v>
      </c>
      <c r="C279" s="600" t="s">
        <v>1053</v>
      </c>
      <c r="D279" s="598" t="s">
        <v>722</v>
      </c>
      <c r="E279" s="599"/>
      <c r="F279" s="600"/>
      <c r="G279" s="600"/>
      <c r="H279" s="617"/>
      <c r="I279" s="617"/>
      <c r="J279" s="600"/>
      <c r="K279" s="601"/>
      <c r="L279" s="601"/>
      <c r="M279" s="600"/>
      <c r="N279" s="600"/>
      <c r="O279" s="600"/>
      <c r="P279" s="600"/>
    </row>
    <row r="280" spans="2:16" ht="17.399999999999999">
      <c r="B280" s="639" t="s">
        <v>1498</v>
      </c>
      <c r="C280" s="600" t="s">
        <v>1053</v>
      </c>
      <c r="D280" s="598" t="s">
        <v>723</v>
      </c>
      <c r="E280" s="599"/>
      <c r="F280" s="600"/>
      <c r="G280" s="600"/>
      <c r="H280" s="617"/>
      <c r="I280" s="617"/>
      <c r="J280" s="600"/>
      <c r="K280" s="601"/>
      <c r="L280" s="601"/>
      <c r="M280" s="600"/>
      <c r="N280" s="600"/>
      <c r="O280" s="600"/>
      <c r="P280" s="600"/>
    </row>
    <row r="281" spans="2:16" ht="17.399999999999999">
      <c r="B281" s="639" t="s">
        <v>1499</v>
      </c>
      <c r="C281" s="600" t="s">
        <v>1053</v>
      </c>
      <c r="D281" s="598" t="s">
        <v>1644</v>
      </c>
      <c r="E281" s="599"/>
      <c r="F281" s="600"/>
      <c r="G281" s="600"/>
      <c r="H281" s="617"/>
      <c r="I281" s="617"/>
      <c r="J281" s="600"/>
      <c r="K281" s="601"/>
      <c r="L281" s="601"/>
      <c r="M281" s="600"/>
      <c r="N281" s="600"/>
      <c r="O281" s="600"/>
      <c r="P281" s="600"/>
    </row>
    <row r="282" spans="2:16" ht="17.399999999999999">
      <c r="B282" s="639" t="s">
        <v>1500</v>
      </c>
      <c r="C282" s="600" t="s">
        <v>1053</v>
      </c>
      <c r="D282" s="598" t="s">
        <v>724</v>
      </c>
      <c r="E282" s="599"/>
      <c r="F282" s="600"/>
      <c r="G282" s="600"/>
      <c r="H282" s="617"/>
      <c r="I282" s="617"/>
      <c r="J282" s="600"/>
      <c r="K282" s="601"/>
      <c r="L282" s="601"/>
      <c r="M282" s="600"/>
      <c r="N282" s="600"/>
      <c r="O282" s="600"/>
      <c r="P282" s="600"/>
    </row>
    <row r="283" spans="2:16" ht="17.399999999999999">
      <c r="B283" s="639" t="s">
        <v>1501</v>
      </c>
      <c r="C283" s="600" t="s">
        <v>1053</v>
      </c>
      <c r="D283" s="598" t="s">
        <v>725</v>
      </c>
      <c r="E283" s="599"/>
      <c r="F283" s="600"/>
      <c r="G283" s="600"/>
      <c r="H283" s="617"/>
      <c r="I283" s="617"/>
      <c r="J283" s="600"/>
      <c r="K283" s="601"/>
      <c r="L283" s="601"/>
      <c r="M283" s="600"/>
      <c r="N283" s="600"/>
      <c r="O283" s="600"/>
      <c r="P283" s="600"/>
    </row>
    <row r="284" spans="2:16" ht="17.399999999999999">
      <c r="B284" s="639" t="s">
        <v>1502</v>
      </c>
      <c r="C284" s="600" t="s">
        <v>1053</v>
      </c>
      <c r="D284" s="598" t="s">
        <v>726</v>
      </c>
      <c r="E284" s="599"/>
      <c r="F284" s="600"/>
      <c r="G284" s="600"/>
      <c r="H284" s="617"/>
      <c r="I284" s="617"/>
      <c r="J284" s="600"/>
      <c r="K284" s="601"/>
      <c r="L284" s="601"/>
      <c r="M284" s="600"/>
      <c r="N284" s="600"/>
      <c r="O284" s="600"/>
      <c r="P284" s="600"/>
    </row>
    <row r="285" spans="2:16" ht="17.399999999999999">
      <c r="B285" s="639" t="s">
        <v>1503</v>
      </c>
      <c r="C285" s="600" t="s">
        <v>1053</v>
      </c>
      <c r="D285" s="598" t="s">
        <v>727</v>
      </c>
      <c r="E285" s="599"/>
      <c r="F285" s="600"/>
      <c r="G285" s="600"/>
      <c r="H285" s="617"/>
      <c r="I285" s="617"/>
      <c r="J285" s="600"/>
      <c r="K285" s="601"/>
      <c r="L285" s="601"/>
      <c r="M285" s="600"/>
      <c r="N285" s="600"/>
      <c r="O285" s="600"/>
      <c r="P285" s="600"/>
    </row>
    <row r="286" spans="2:16" ht="17.399999999999999">
      <c r="B286" s="639" t="s">
        <v>1504</v>
      </c>
      <c r="C286" s="600" t="s">
        <v>1053</v>
      </c>
      <c r="D286" s="598" t="s">
        <v>728</v>
      </c>
      <c r="E286" s="599"/>
      <c r="F286" s="600"/>
      <c r="G286" s="600"/>
      <c r="H286" s="617"/>
      <c r="I286" s="617"/>
      <c r="J286" s="600"/>
      <c r="K286" s="601"/>
      <c r="L286" s="601"/>
      <c r="M286" s="600"/>
      <c r="N286" s="600"/>
      <c r="O286" s="600"/>
      <c r="P286" s="600"/>
    </row>
    <row r="287" spans="2:16" ht="17.399999999999999">
      <c r="B287" s="639" t="s">
        <v>1505</v>
      </c>
      <c r="C287" s="600" t="s">
        <v>1053</v>
      </c>
      <c r="D287" s="598" t="s">
        <v>729</v>
      </c>
      <c r="E287" s="599"/>
      <c r="F287" s="600"/>
      <c r="G287" s="600"/>
      <c r="H287" s="617"/>
      <c r="I287" s="617"/>
      <c r="J287" s="600"/>
      <c r="K287" s="601"/>
      <c r="L287" s="601"/>
      <c r="M287" s="600"/>
      <c r="N287" s="600"/>
      <c r="O287" s="600"/>
      <c r="P287" s="600"/>
    </row>
    <row r="288" spans="2:16" ht="17.399999999999999">
      <c r="B288" s="639" t="s">
        <v>1506</v>
      </c>
      <c r="C288" s="600" t="s">
        <v>1053</v>
      </c>
      <c r="D288" s="598" t="s">
        <v>730</v>
      </c>
      <c r="E288" s="599"/>
      <c r="F288" s="600"/>
      <c r="G288" s="600"/>
      <c r="H288" s="617"/>
      <c r="I288" s="617"/>
      <c r="J288" s="600"/>
      <c r="K288" s="601"/>
      <c r="L288" s="601"/>
      <c r="M288" s="600"/>
      <c r="N288" s="600"/>
      <c r="O288" s="600"/>
      <c r="P288" s="600"/>
    </row>
    <row r="289" spans="2:16" ht="17.399999999999999">
      <c r="B289" s="639" t="s">
        <v>1507</v>
      </c>
      <c r="C289" s="600" t="s">
        <v>1053</v>
      </c>
      <c r="D289" s="598" t="s">
        <v>731</v>
      </c>
      <c r="E289" s="599"/>
      <c r="F289" s="600"/>
      <c r="G289" s="600"/>
      <c r="H289" s="617"/>
      <c r="I289" s="617"/>
      <c r="J289" s="600"/>
      <c r="K289" s="601"/>
      <c r="L289" s="601"/>
      <c r="M289" s="600"/>
      <c r="N289" s="600"/>
      <c r="O289" s="600"/>
      <c r="P289" s="600"/>
    </row>
    <row r="290" spans="2:16" ht="17.399999999999999">
      <c r="B290" s="639" t="s">
        <v>1508</v>
      </c>
      <c r="C290" s="600" t="s">
        <v>1053</v>
      </c>
      <c r="D290" s="598" t="s">
        <v>742</v>
      </c>
      <c r="E290" s="599"/>
      <c r="F290" s="600"/>
      <c r="G290" s="600"/>
      <c r="H290" s="617"/>
      <c r="I290" s="617"/>
      <c r="J290" s="600"/>
      <c r="K290" s="601"/>
      <c r="L290" s="601"/>
      <c r="M290" s="600"/>
      <c r="N290" s="600"/>
      <c r="O290" s="600"/>
      <c r="P290" s="600"/>
    </row>
    <row r="291" spans="2:16" ht="34.799999999999997">
      <c r="B291" s="639" t="s">
        <v>1509</v>
      </c>
      <c r="C291" s="600" t="s">
        <v>1053</v>
      </c>
      <c r="D291" s="598" t="s">
        <v>732</v>
      </c>
      <c r="E291" s="599"/>
      <c r="F291" s="600"/>
      <c r="G291" s="600"/>
      <c r="H291" s="617"/>
      <c r="I291" s="617"/>
      <c r="J291" s="600"/>
      <c r="K291" s="601"/>
      <c r="L291" s="601"/>
      <c r="M291" s="600"/>
      <c r="N291" s="600"/>
      <c r="O291" s="600"/>
      <c r="P291" s="600"/>
    </row>
    <row r="292" spans="2:16" ht="17.399999999999999">
      <c r="B292" s="639" t="s">
        <v>1510</v>
      </c>
      <c r="C292" s="600" t="s">
        <v>1053</v>
      </c>
      <c r="D292" s="598" t="s">
        <v>733</v>
      </c>
      <c r="E292" s="599"/>
      <c r="F292" s="600"/>
      <c r="G292" s="600"/>
      <c r="H292" s="617"/>
      <c r="I292" s="617"/>
      <c r="J292" s="600"/>
      <c r="K292" s="601"/>
      <c r="L292" s="601"/>
      <c r="M292" s="600"/>
      <c r="N292" s="600"/>
      <c r="O292" s="600"/>
      <c r="P292" s="600"/>
    </row>
    <row r="293" spans="2:16" ht="17.399999999999999">
      <c r="B293" s="639" t="s">
        <v>1511</v>
      </c>
      <c r="C293" s="600" t="s">
        <v>1053</v>
      </c>
      <c r="D293" s="598" t="s">
        <v>734</v>
      </c>
      <c r="E293" s="599"/>
      <c r="F293" s="600"/>
      <c r="G293" s="600"/>
      <c r="H293" s="617"/>
      <c r="I293" s="617"/>
      <c r="J293" s="600"/>
      <c r="K293" s="601"/>
      <c r="L293" s="601"/>
      <c r="M293" s="600"/>
      <c r="N293" s="600"/>
      <c r="O293" s="600"/>
      <c r="P293" s="600"/>
    </row>
    <row r="294" spans="2:16" ht="17.399999999999999">
      <c r="B294" s="639" t="s">
        <v>1512</v>
      </c>
      <c r="C294" s="600" t="s">
        <v>1053</v>
      </c>
      <c r="D294" s="598" t="s">
        <v>735</v>
      </c>
      <c r="E294" s="599"/>
      <c r="F294" s="600"/>
      <c r="G294" s="600"/>
      <c r="H294" s="617"/>
      <c r="I294" s="617"/>
      <c r="J294" s="600"/>
      <c r="K294" s="601"/>
      <c r="L294" s="601"/>
      <c r="M294" s="600"/>
      <c r="N294" s="600"/>
      <c r="O294" s="600"/>
      <c r="P294" s="600"/>
    </row>
    <row r="295" spans="2:16" ht="17.399999999999999">
      <c r="B295" s="639" t="s">
        <v>1513</v>
      </c>
      <c r="C295" s="600" t="s">
        <v>1053</v>
      </c>
      <c r="D295" s="598" t="s">
        <v>736</v>
      </c>
      <c r="E295" s="599"/>
      <c r="F295" s="600"/>
      <c r="G295" s="600"/>
      <c r="H295" s="617"/>
      <c r="I295" s="617"/>
      <c r="J295" s="600"/>
      <c r="K295" s="601"/>
      <c r="L295" s="601"/>
      <c r="M295" s="600"/>
      <c r="N295" s="600"/>
      <c r="O295" s="600"/>
      <c r="P295" s="600"/>
    </row>
    <row r="296" spans="2:16" ht="17.399999999999999">
      <c r="B296" s="639" t="s">
        <v>1514</v>
      </c>
      <c r="C296" s="600" t="s">
        <v>1053</v>
      </c>
      <c r="D296" s="598" t="s">
        <v>737</v>
      </c>
      <c r="E296" s="599"/>
      <c r="F296" s="600"/>
      <c r="G296" s="600"/>
      <c r="H296" s="617"/>
      <c r="I296" s="617"/>
      <c r="J296" s="600"/>
      <c r="K296" s="601"/>
      <c r="L296" s="601"/>
      <c r="M296" s="600"/>
      <c r="N296" s="600"/>
      <c r="O296" s="600"/>
      <c r="P296" s="600"/>
    </row>
    <row r="297" spans="2:16" ht="17.399999999999999">
      <c r="B297" s="639" t="s">
        <v>1515</v>
      </c>
      <c r="C297" s="600" t="s">
        <v>1053</v>
      </c>
      <c r="D297" s="598" t="s">
        <v>1645</v>
      </c>
      <c r="E297" s="599"/>
      <c r="F297" s="600"/>
      <c r="G297" s="600"/>
      <c r="H297" s="617"/>
      <c r="I297" s="617"/>
      <c r="J297" s="600"/>
      <c r="K297" s="601"/>
      <c r="L297" s="601"/>
      <c r="M297" s="600"/>
      <c r="N297" s="600"/>
      <c r="O297" s="600"/>
      <c r="P297" s="600"/>
    </row>
    <row r="298" spans="2:16" ht="17.399999999999999">
      <c r="B298" s="639" t="s">
        <v>1516</v>
      </c>
      <c r="C298" s="600" t="s">
        <v>1053</v>
      </c>
      <c r="D298" s="598" t="s">
        <v>738</v>
      </c>
      <c r="E298" s="599"/>
      <c r="F298" s="600"/>
      <c r="G298" s="600"/>
      <c r="H298" s="617"/>
      <c r="I298" s="617"/>
      <c r="J298" s="600"/>
      <c r="K298" s="601"/>
      <c r="L298" s="601"/>
      <c r="M298" s="600"/>
      <c r="N298" s="600"/>
      <c r="O298" s="600"/>
      <c r="P298" s="600"/>
    </row>
    <row r="299" spans="2:16" ht="17.399999999999999">
      <c r="B299" s="639" t="s">
        <v>1517</v>
      </c>
      <c r="C299" s="600" t="s">
        <v>1053</v>
      </c>
      <c r="D299" s="598" t="s">
        <v>739</v>
      </c>
      <c r="E299" s="599"/>
      <c r="F299" s="600"/>
      <c r="G299" s="600"/>
      <c r="H299" s="617"/>
      <c r="I299" s="617"/>
      <c r="J299" s="600"/>
      <c r="K299" s="601"/>
      <c r="L299" s="601"/>
      <c r="M299" s="600"/>
      <c r="N299" s="600"/>
      <c r="O299" s="600"/>
      <c r="P299" s="600"/>
    </row>
    <row r="300" spans="2:16" ht="17.399999999999999">
      <c r="B300" s="639" t="s">
        <v>1518</v>
      </c>
      <c r="C300" s="600" t="s">
        <v>1053</v>
      </c>
      <c r="D300" s="598" t="s">
        <v>740</v>
      </c>
      <c r="E300" s="599"/>
      <c r="F300" s="600"/>
      <c r="G300" s="600"/>
      <c r="H300" s="617"/>
      <c r="I300" s="617"/>
      <c r="J300" s="600"/>
      <c r="K300" s="601"/>
      <c r="L300" s="601"/>
      <c r="M300" s="600"/>
      <c r="N300" s="600"/>
      <c r="O300" s="600"/>
      <c r="P300" s="600"/>
    </row>
    <row r="301" spans="2:16" ht="17.399999999999999">
      <c r="B301" s="639" t="s">
        <v>1519</v>
      </c>
      <c r="C301" s="600" t="s">
        <v>1053</v>
      </c>
      <c r="D301" s="598" t="s">
        <v>741</v>
      </c>
      <c r="E301" s="599"/>
      <c r="F301" s="600"/>
      <c r="G301" s="600"/>
      <c r="H301" s="617"/>
      <c r="I301" s="617"/>
      <c r="J301" s="600"/>
      <c r="K301" s="601"/>
      <c r="L301" s="601"/>
      <c r="M301" s="600"/>
      <c r="N301" s="600"/>
      <c r="O301" s="600"/>
      <c r="P301" s="600"/>
    </row>
    <row r="302" spans="2:16" ht="139.19999999999999">
      <c r="B302" s="600">
        <v>188</v>
      </c>
      <c r="C302" s="600" t="s">
        <v>1053</v>
      </c>
      <c r="D302" s="598" t="s">
        <v>383</v>
      </c>
      <c r="E302" s="599" t="s">
        <v>744</v>
      </c>
      <c r="F302" s="629">
        <v>14000</v>
      </c>
      <c r="G302" s="600" t="s">
        <v>178</v>
      </c>
      <c r="H302" s="617">
        <v>70070</v>
      </c>
      <c r="I302" s="617">
        <v>70070</v>
      </c>
      <c r="J302" s="600" t="s">
        <v>16</v>
      </c>
      <c r="K302" s="601">
        <v>46142</v>
      </c>
      <c r="L302" s="601">
        <v>46234</v>
      </c>
      <c r="M302" s="600"/>
      <c r="N302" s="600"/>
      <c r="O302" s="600" t="s">
        <v>1302</v>
      </c>
      <c r="P302" s="600" t="s">
        <v>1322</v>
      </c>
    </row>
    <row r="303" spans="2:16" ht="121.8">
      <c r="B303" s="600">
        <v>189</v>
      </c>
      <c r="C303" s="600" t="s">
        <v>1053</v>
      </c>
      <c r="D303" s="598" t="s">
        <v>384</v>
      </c>
      <c r="E303" s="599" t="s">
        <v>1646</v>
      </c>
      <c r="F303" s="600">
        <v>52</v>
      </c>
      <c r="G303" s="600" t="s">
        <v>178</v>
      </c>
      <c r="H303" s="617">
        <v>210000</v>
      </c>
      <c r="I303" s="617">
        <v>210000</v>
      </c>
      <c r="J303" s="600" t="s">
        <v>16</v>
      </c>
      <c r="K303" s="601">
        <v>46142</v>
      </c>
      <c r="L303" s="601">
        <v>46234</v>
      </c>
      <c r="M303" s="600"/>
      <c r="N303" s="600"/>
      <c r="O303" s="600" t="s">
        <v>1302</v>
      </c>
      <c r="P303" s="600" t="s">
        <v>1308</v>
      </c>
    </row>
    <row r="304" spans="2:16" ht="261">
      <c r="B304" s="600">
        <v>191</v>
      </c>
      <c r="C304" s="600" t="s">
        <v>1053</v>
      </c>
      <c r="D304" s="598" t="s">
        <v>1242</v>
      </c>
      <c r="E304" s="599" t="s">
        <v>347</v>
      </c>
      <c r="F304" s="600">
        <v>1</v>
      </c>
      <c r="G304" s="600" t="s">
        <v>745</v>
      </c>
      <c r="H304" s="617">
        <v>70000</v>
      </c>
      <c r="I304" s="617">
        <v>70000</v>
      </c>
      <c r="J304" s="600" t="s">
        <v>11</v>
      </c>
      <c r="K304" s="601">
        <v>46142</v>
      </c>
      <c r="L304" s="601">
        <v>46203</v>
      </c>
      <c r="M304" s="600"/>
      <c r="N304" s="600"/>
      <c r="O304" s="600" t="s">
        <v>1302</v>
      </c>
      <c r="P304" s="600" t="s">
        <v>1308</v>
      </c>
    </row>
    <row r="305" spans="2:16" ht="87">
      <c r="B305" s="600">
        <v>192</v>
      </c>
      <c r="C305" s="600" t="s">
        <v>1053</v>
      </c>
      <c r="D305" s="598" t="s">
        <v>441</v>
      </c>
      <c r="E305" s="599" t="s">
        <v>442</v>
      </c>
      <c r="F305" s="600">
        <v>7</v>
      </c>
      <c r="G305" s="600" t="s">
        <v>443</v>
      </c>
      <c r="H305" s="617">
        <v>300000</v>
      </c>
      <c r="I305" s="617">
        <v>300000</v>
      </c>
      <c r="J305" s="600" t="s">
        <v>16</v>
      </c>
      <c r="K305" s="601">
        <v>46203</v>
      </c>
      <c r="L305" s="601">
        <v>46387</v>
      </c>
      <c r="M305" s="600"/>
      <c r="N305" s="600"/>
      <c r="O305" s="600" t="s">
        <v>1302</v>
      </c>
      <c r="P305" s="600" t="s">
        <v>1308</v>
      </c>
    </row>
    <row r="306" spans="2:16" ht="69.599999999999994">
      <c r="B306" s="600">
        <v>193</v>
      </c>
      <c r="C306" s="600" t="s">
        <v>1053</v>
      </c>
      <c r="D306" s="598" t="s">
        <v>746</v>
      </c>
      <c r="E306" s="599" t="s">
        <v>747</v>
      </c>
      <c r="F306" s="600">
        <v>1</v>
      </c>
      <c r="G306" s="600" t="s">
        <v>444</v>
      </c>
      <c r="H306" s="604">
        <v>496000</v>
      </c>
      <c r="I306" s="604">
        <v>496000</v>
      </c>
      <c r="J306" s="600" t="s">
        <v>16</v>
      </c>
      <c r="K306" s="601">
        <v>45930</v>
      </c>
      <c r="L306" s="601">
        <v>46112</v>
      </c>
      <c r="M306" s="600"/>
      <c r="N306" s="600"/>
      <c r="O306" s="600" t="s">
        <v>1302</v>
      </c>
      <c r="P306" s="600" t="s">
        <v>1308</v>
      </c>
    </row>
    <row r="307" spans="2:16" ht="121.8">
      <c r="B307" s="600">
        <v>194</v>
      </c>
      <c r="C307" s="600" t="s">
        <v>1053</v>
      </c>
      <c r="D307" s="598" t="s">
        <v>385</v>
      </c>
      <c r="E307" s="599" t="s">
        <v>359</v>
      </c>
      <c r="F307" s="600">
        <v>12</v>
      </c>
      <c r="G307" s="600" t="s">
        <v>182</v>
      </c>
      <c r="H307" s="617">
        <v>1136520.8700000001</v>
      </c>
      <c r="I307" s="617">
        <v>1127368</v>
      </c>
      <c r="J307" s="600" t="s">
        <v>11</v>
      </c>
      <c r="K307" s="601">
        <v>46112</v>
      </c>
      <c r="L307" s="601">
        <v>46173</v>
      </c>
      <c r="M307" s="600"/>
      <c r="N307" s="600"/>
      <c r="O307" s="600" t="s">
        <v>1302</v>
      </c>
      <c r="P307" s="600" t="s">
        <v>1308</v>
      </c>
    </row>
    <row r="308" spans="2:16" ht="139.19999999999999">
      <c r="B308" s="600">
        <v>195</v>
      </c>
      <c r="C308" s="600" t="s">
        <v>1053</v>
      </c>
      <c r="D308" s="598" t="s">
        <v>749</v>
      </c>
      <c r="E308" s="599" t="s">
        <v>355</v>
      </c>
      <c r="F308" s="600">
        <v>12</v>
      </c>
      <c r="G308" s="600" t="s">
        <v>750</v>
      </c>
      <c r="H308" s="617">
        <v>550000</v>
      </c>
      <c r="I308" s="617">
        <v>550000</v>
      </c>
      <c r="J308" s="600" t="s">
        <v>11</v>
      </c>
      <c r="K308" s="601">
        <v>46234</v>
      </c>
      <c r="L308" s="601">
        <v>46326</v>
      </c>
      <c r="M308" s="600"/>
      <c r="N308" s="600"/>
      <c r="O308" s="600" t="s">
        <v>1302</v>
      </c>
      <c r="P308" s="600" t="s">
        <v>1308</v>
      </c>
    </row>
    <row r="309" spans="2:16" ht="139.19999999999999">
      <c r="B309" s="600">
        <v>196</v>
      </c>
      <c r="C309" s="600" t="s">
        <v>1053</v>
      </c>
      <c r="D309" s="598" t="s">
        <v>751</v>
      </c>
      <c r="E309" s="599" t="s">
        <v>357</v>
      </c>
      <c r="F309" s="600">
        <v>1</v>
      </c>
      <c r="G309" s="600" t="s">
        <v>185</v>
      </c>
      <c r="H309" s="617">
        <v>1199086</v>
      </c>
      <c r="I309" s="617">
        <v>1199086</v>
      </c>
      <c r="J309" s="600" t="s">
        <v>16</v>
      </c>
      <c r="K309" s="601">
        <v>45961</v>
      </c>
      <c r="L309" s="601">
        <v>46053</v>
      </c>
      <c r="M309" s="600"/>
      <c r="N309" s="600"/>
      <c r="O309" s="600" t="s">
        <v>1302</v>
      </c>
      <c r="P309" s="600" t="s">
        <v>1303</v>
      </c>
    </row>
    <row r="310" spans="2:16" ht="87">
      <c r="B310" s="600">
        <v>197</v>
      </c>
      <c r="C310" s="600" t="s">
        <v>1053</v>
      </c>
      <c r="D310" s="598" t="s">
        <v>445</v>
      </c>
      <c r="E310" s="599" t="s">
        <v>1289</v>
      </c>
      <c r="F310" s="600">
        <v>1</v>
      </c>
      <c r="G310" s="600" t="s">
        <v>185</v>
      </c>
      <c r="H310" s="617">
        <v>16727</v>
      </c>
      <c r="I310" s="617">
        <v>16727</v>
      </c>
      <c r="J310" s="600" t="s">
        <v>5</v>
      </c>
      <c r="K310" s="601">
        <v>46234</v>
      </c>
      <c r="L310" s="601">
        <v>46295</v>
      </c>
      <c r="M310" s="600"/>
      <c r="N310" s="600"/>
      <c r="O310" s="600" t="s">
        <v>1302</v>
      </c>
      <c r="P310" s="600" t="s">
        <v>1308</v>
      </c>
    </row>
    <row r="311" spans="2:16" ht="52.2">
      <c r="B311" s="600">
        <v>198</v>
      </c>
      <c r="C311" s="600" t="s">
        <v>1053</v>
      </c>
      <c r="D311" s="598" t="s">
        <v>1332</v>
      </c>
      <c r="E311" s="599" t="s">
        <v>752</v>
      </c>
      <c r="F311" s="600">
        <v>8</v>
      </c>
      <c r="G311" s="600" t="s">
        <v>178</v>
      </c>
      <c r="H311" s="617">
        <v>1772040.33</v>
      </c>
      <c r="I311" s="617">
        <v>1772040.33</v>
      </c>
      <c r="J311" s="600" t="s">
        <v>16</v>
      </c>
      <c r="K311" s="601">
        <v>46142</v>
      </c>
      <c r="L311" s="601">
        <v>46326</v>
      </c>
      <c r="M311" s="600"/>
      <c r="N311" s="600"/>
      <c r="O311" s="600" t="s">
        <v>1302</v>
      </c>
      <c r="P311" s="600" t="s">
        <v>1323</v>
      </c>
    </row>
    <row r="312" spans="2:16" ht="121.8">
      <c r="B312" s="600">
        <v>199</v>
      </c>
      <c r="C312" s="600" t="s">
        <v>1053</v>
      </c>
      <c r="D312" s="598" t="s">
        <v>753</v>
      </c>
      <c r="E312" s="599" t="s">
        <v>446</v>
      </c>
      <c r="F312" s="600">
        <v>1</v>
      </c>
      <c r="G312" s="600" t="s">
        <v>185</v>
      </c>
      <c r="H312" s="617">
        <v>285599</v>
      </c>
      <c r="I312" s="617">
        <v>285599</v>
      </c>
      <c r="J312" s="600" t="s">
        <v>11</v>
      </c>
      <c r="K312" s="601">
        <v>46081</v>
      </c>
      <c r="L312" s="601">
        <v>46142</v>
      </c>
      <c r="M312" s="600"/>
      <c r="N312" s="600"/>
      <c r="O312" s="600" t="s">
        <v>1302</v>
      </c>
      <c r="P312" s="600" t="s">
        <v>1303</v>
      </c>
    </row>
    <row r="313" spans="2:16" ht="243.6">
      <c r="B313" s="600">
        <v>200</v>
      </c>
      <c r="C313" s="600" t="s">
        <v>1053</v>
      </c>
      <c r="D313" s="598" t="s">
        <v>386</v>
      </c>
      <c r="E313" s="599" t="s">
        <v>447</v>
      </c>
      <c r="F313" s="600">
        <v>1</v>
      </c>
      <c r="G313" s="600" t="s">
        <v>185</v>
      </c>
      <c r="H313" s="617">
        <v>914920</v>
      </c>
      <c r="I313" s="617">
        <v>914920</v>
      </c>
      <c r="J313" s="600" t="s">
        <v>11</v>
      </c>
      <c r="K313" s="601">
        <v>46173</v>
      </c>
      <c r="L313" s="601">
        <v>46234</v>
      </c>
      <c r="M313" s="600"/>
      <c r="N313" s="600"/>
      <c r="O313" s="600" t="s">
        <v>1302</v>
      </c>
      <c r="P313" s="600" t="s">
        <v>1303</v>
      </c>
    </row>
    <row r="314" spans="2:16" ht="69.599999999999994">
      <c r="B314" s="600">
        <v>201</v>
      </c>
      <c r="C314" s="600" t="s">
        <v>1053</v>
      </c>
      <c r="D314" s="598" t="s">
        <v>448</v>
      </c>
      <c r="E314" s="599" t="s">
        <v>449</v>
      </c>
      <c r="F314" s="600">
        <v>1</v>
      </c>
      <c r="G314" s="600" t="s">
        <v>185</v>
      </c>
      <c r="H314" s="617">
        <v>450000</v>
      </c>
      <c r="I314" s="617">
        <v>450000</v>
      </c>
      <c r="J314" s="600" t="s">
        <v>11</v>
      </c>
      <c r="K314" s="601">
        <v>46203</v>
      </c>
      <c r="L314" s="601">
        <v>46387</v>
      </c>
      <c r="M314" s="600"/>
      <c r="N314" s="600"/>
      <c r="O314" s="600" t="s">
        <v>1302</v>
      </c>
      <c r="P314" s="600" t="s">
        <v>1308</v>
      </c>
    </row>
    <row r="315" spans="2:16" ht="87">
      <c r="B315" s="600">
        <v>203</v>
      </c>
      <c r="C315" s="600" t="s">
        <v>1053</v>
      </c>
      <c r="D315" s="598" t="s">
        <v>450</v>
      </c>
      <c r="E315" s="599" t="s">
        <v>757</v>
      </c>
      <c r="F315" s="600">
        <v>1</v>
      </c>
      <c r="G315" s="600" t="s">
        <v>185</v>
      </c>
      <c r="H315" s="617">
        <v>100000</v>
      </c>
      <c r="I315" s="617">
        <v>100000</v>
      </c>
      <c r="J315" s="600" t="s">
        <v>16</v>
      </c>
      <c r="K315" s="601">
        <v>46053</v>
      </c>
      <c r="L315" s="601">
        <v>46203</v>
      </c>
      <c r="M315" s="600"/>
      <c r="N315" s="600"/>
      <c r="O315" s="600" t="s">
        <v>1302</v>
      </c>
      <c r="P315" s="600" t="s">
        <v>1303</v>
      </c>
    </row>
    <row r="316" spans="2:16" ht="52.2">
      <c r="B316" s="600" t="s">
        <v>1647</v>
      </c>
      <c r="C316" s="600" t="s">
        <v>1053</v>
      </c>
      <c r="D316" s="599" t="s">
        <v>1648</v>
      </c>
      <c r="E316" s="598" t="s">
        <v>1649</v>
      </c>
      <c r="F316" s="600">
        <v>2</v>
      </c>
      <c r="G316" s="600" t="s">
        <v>178</v>
      </c>
      <c r="H316" s="604">
        <v>18000</v>
      </c>
      <c r="I316" s="634">
        <v>7500</v>
      </c>
      <c r="J316" s="600" t="s">
        <v>11</v>
      </c>
      <c r="K316" s="601"/>
      <c r="L316" s="601"/>
      <c r="M316" s="600"/>
      <c r="N316" s="600"/>
      <c r="O316" s="600" t="s">
        <v>1650</v>
      </c>
      <c r="P316" s="600"/>
    </row>
    <row r="317" spans="2:16" ht="87">
      <c r="B317" s="600">
        <v>205</v>
      </c>
      <c r="C317" s="600" t="s">
        <v>150</v>
      </c>
      <c r="D317" s="598" t="s">
        <v>1651</v>
      </c>
      <c r="E317" s="598" t="s">
        <v>1652</v>
      </c>
      <c r="F317" s="600">
        <v>1</v>
      </c>
      <c r="G317" s="600" t="s">
        <v>1542</v>
      </c>
      <c r="H317" s="604"/>
      <c r="I317" s="604"/>
      <c r="J317" s="600" t="s">
        <v>11</v>
      </c>
      <c r="K317" s="601"/>
      <c r="L317" s="601"/>
      <c r="M317" s="600"/>
      <c r="N317" s="600"/>
      <c r="O317" s="600" t="s">
        <v>909</v>
      </c>
      <c r="P317" s="600"/>
    </row>
    <row r="318" spans="2:16" ht="15" customHeight="1">
      <c r="B318" s="590"/>
      <c r="C318" s="559"/>
      <c r="D318" s="591"/>
      <c r="E318" s="560"/>
      <c r="F318" s="592"/>
      <c r="G318" s="559"/>
      <c r="H318" s="593"/>
      <c r="I318" s="593"/>
      <c r="J318" s="559"/>
      <c r="K318" s="594"/>
      <c r="L318" s="594"/>
      <c r="M318" s="567"/>
      <c r="N318" s="567"/>
      <c r="O318" s="567"/>
      <c r="P318" s="611"/>
    </row>
    <row r="319" spans="2:16" ht="15" customHeight="1">
      <c r="B319" s="568"/>
      <c r="C319" s="574" t="s">
        <v>1414</v>
      </c>
      <c r="D319" s="577"/>
      <c r="E319" s="577"/>
      <c r="F319" s="575"/>
      <c r="G319" s="575"/>
      <c r="H319" s="576" t="s">
        <v>102</v>
      </c>
      <c r="I319" s="575"/>
      <c r="J319" s="575"/>
      <c r="K319" s="578"/>
      <c r="L319" s="537"/>
      <c r="M319" s="536"/>
      <c r="N319" s="536"/>
      <c r="O319" s="579"/>
      <c r="P319" s="609"/>
    </row>
    <row r="320" spans="2:16" ht="15" customHeight="1">
      <c r="B320" s="568"/>
      <c r="C320" s="543" t="s">
        <v>1410</v>
      </c>
      <c r="D320" s="544" t="s">
        <v>1411</v>
      </c>
      <c r="E320" s="541"/>
      <c r="F320" s="539"/>
      <c r="G320" s="539"/>
      <c r="H320" s="539"/>
      <c r="I320" s="539"/>
      <c r="J320" s="539"/>
      <c r="K320" s="542"/>
      <c r="L320" s="537"/>
      <c r="M320" s="536"/>
      <c r="N320" s="536"/>
      <c r="O320" s="579"/>
      <c r="P320" s="609"/>
    </row>
    <row r="321" spans="2:16" ht="15" customHeight="1">
      <c r="B321" s="568"/>
      <c r="C321" s="538"/>
      <c r="D321" s="541"/>
      <c r="E321" s="541"/>
      <c r="F321" s="539"/>
      <c r="G321" s="539"/>
      <c r="H321" s="539"/>
      <c r="I321" s="539"/>
      <c r="J321" s="539"/>
      <c r="K321" s="542"/>
      <c r="L321" s="537"/>
      <c r="M321" s="536"/>
      <c r="N321" s="536"/>
      <c r="O321" s="579"/>
      <c r="P321" s="609"/>
    </row>
    <row r="322" spans="2:16" ht="15" customHeight="1">
      <c r="B322" s="568"/>
      <c r="C322" s="538" t="s">
        <v>1415</v>
      </c>
      <c r="D322" s="541"/>
      <c r="E322" s="541"/>
      <c r="F322" s="539"/>
      <c r="G322" s="539"/>
      <c r="H322" s="540" t="s">
        <v>1412</v>
      </c>
      <c r="I322" s="539"/>
      <c r="J322" s="539"/>
      <c r="K322" s="542"/>
      <c r="L322" s="537"/>
      <c r="M322" s="536"/>
      <c r="N322" s="536"/>
      <c r="O322" s="579"/>
      <c r="P322" s="609"/>
    </row>
    <row r="323" spans="2:16" ht="15" customHeight="1" thickBot="1">
      <c r="B323" s="569"/>
      <c r="C323" s="545" t="s">
        <v>1410</v>
      </c>
      <c r="D323" s="547" t="s">
        <v>1413</v>
      </c>
      <c r="E323" s="548"/>
      <c r="F323" s="546"/>
      <c r="G323" s="546"/>
      <c r="H323" s="546"/>
      <c r="I323" s="546"/>
      <c r="J323" s="546"/>
      <c r="K323" s="549"/>
      <c r="L323" s="551"/>
      <c r="M323" s="550"/>
      <c r="N323" s="550"/>
      <c r="O323" s="580"/>
      <c r="P323" s="610"/>
    </row>
    <row r="324" spans="2:16" ht="15" customHeight="1">
      <c r="D324" s="589"/>
      <c r="E324" s="552"/>
    </row>
    <row r="325" spans="2:16" ht="15" customHeight="1">
      <c r="D325" s="589"/>
      <c r="E325" s="552"/>
    </row>
    <row r="326" spans="2:16" ht="15" customHeight="1">
      <c r="D326" s="589"/>
      <c r="E326" s="552"/>
    </row>
    <row r="327" spans="2:16" ht="15" customHeight="1">
      <c r="D327" s="589"/>
      <c r="E327" s="552"/>
    </row>
    <row r="328" spans="2:16" ht="15" customHeight="1">
      <c r="D328" s="589"/>
      <c r="E328" s="552"/>
    </row>
    <row r="329" spans="2:16" ht="15" customHeight="1">
      <c r="D329" s="589"/>
      <c r="E329" s="552"/>
    </row>
    <row r="330" spans="2:16" ht="15" customHeight="1">
      <c r="D330" s="589"/>
      <c r="E330" s="552"/>
    </row>
    <row r="331" spans="2:16" ht="15" customHeight="1">
      <c r="D331" s="589"/>
      <c r="E331" s="552"/>
    </row>
    <row r="332" spans="2:16" ht="15" customHeight="1">
      <c r="D332" s="589"/>
      <c r="E332" s="552"/>
    </row>
    <row r="333" spans="2:16" ht="15" customHeight="1">
      <c r="D333" s="589"/>
      <c r="E333" s="552"/>
    </row>
    <row r="334" spans="2:16" ht="15" customHeight="1">
      <c r="D334" s="589"/>
      <c r="E334" s="552"/>
    </row>
    <row r="335" spans="2:16" ht="15" customHeight="1">
      <c r="D335" s="589"/>
      <c r="E335" s="552"/>
    </row>
    <row r="336" spans="2:16" ht="15" customHeight="1">
      <c r="D336" s="589"/>
      <c r="E336" s="552"/>
    </row>
    <row r="337" spans="4:5" ht="15" customHeight="1">
      <c r="D337" s="589"/>
      <c r="E337" s="552"/>
    </row>
    <row r="338" spans="4:5" ht="15" customHeight="1">
      <c r="D338" s="589"/>
      <c r="E338" s="552"/>
    </row>
    <row r="339" spans="4:5" ht="15" customHeight="1">
      <c r="D339" s="589"/>
      <c r="E339" s="552"/>
    </row>
    <row r="340" spans="4:5" ht="15" customHeight="1">
      <c r="D340" s="589"/>
      <c r="E340" s="552"/>
    </row>
    <row r="341" spans="4:5" ht="15" customHeight="1">
      <c r="D341" s="589"/>
      <c r="E341" s="552"/>
    </row>
    <row r="342" spans="4:5" ht="15" customHeight="1">
      <c r="D342" s="589"/>
      <c r="E342" s="552"/>
    </row>
    <row r="343" spans="4:5" ht="15" customHeight="1">
      <c r="D343" s="589"/>
      <c r="E343" s="552"/>
    </row>
    <row r="344" spans="4:5" ht="15" customHeight="1">
      <c r="D344" s="589"/>
      <c r="E344" s="552"/>
    </row>
    <row r="345" spans="4:5" ht="15" customHeight="1">
      <c r="D345" s="589"/>
      <c r="E345" s="552"/>
    </row>
    <row r="346" spans="4:5" ht="15" customHeight="1">
      <c r="D346" s="589"/>
      <c r="E346" s="552"/>
    </row>
    <row r="347" spans="4:5" ht="15" customHeight="1">
      <c r="D347" s="589"/>
      <c r="E347" s="552"/>
    </row>
    <row r="348" spans="4:5" ht="15" customHeight="1">
      <c r="D348" s="589"/>
      <c r="E348" s="552"/>
    </row>
    <row r="349" spans="4:5" ht="15" customHeight="1">
      <c r="D349" s="589"/>
      <c r="E349" s="552"/>
    </row>
    <row r="350" spans="4:5" ht="15" customHeight="1">
      <c r="D350" s="589"/>
      <c r="E350" s="552"/>
    </row>
    <row r="351" spans="4:5" ht="15" customHeight="1">
      <c r="D351" s="589"/>
      <c r="E351" s="552"/>
    </row>
    <row r="352" spans="4:5" ht="15" customHeight="1">
      <c r="D352" s="589"/>
      <c r="E352" s="552"/>
    </row>
    <row r="353" spans="4:5" ht="15" customHeight="1">
      <c r="D353" s="589"/>
      <c r="E353" s="552"/>
    </row>
    <row r="354" spans="4:5" ht="15" customHeight="1">
      <c r="D354" s="589"/>
      <c r="E354" s="552"/>
    </row>
    <row r="355" spans="4:5" ht="15" customHeight="1">
      <c r="D355" s="589"/>
      <c r="E355" s="552"/>
    </row>
    <row r="356" spans="4:5" ht="15" customHeight="1">
      <c r="D356" s="589"/>
      <c r="E356" s="552"/>
    </row>
    <row r="357" spans="4:5" ht="15" customHeight="1">
      <c r="D357" s="589"/>
      <c r="E357" s="552"/>
    </row>
    <row r="358" spans="4:5" ht="15" customHeight="1">
      <c r="D358" s="589"/>
      <c r="E358" s="552"/>
    </row>
    <row r="359" spans="4:5" ht="15" customHeight="1">
      <c r="D359" s="589"/>
      <c r="E359" s="552"/>
    </row>
    <row r="360" spans="4:5" ht="15" customHeight="1">
      <c r="D360" s="589"/>
      <c r="E360" s="552"/>
    </row>
    <row r="361" spans="4:5" ht="15" customHeight="1">
      <c r="D361" s="589"/>
      <c r="E361" s="552"/>
    </row>
    <row r="362" spans="4:5" ht="15" customHeight="1">
      <c r="D362" s="589"/>
      <c r="E362" s="552"/>
    </row>
    <row r="363" spans="4:5" ht="15" customHeight="1">
      <c r="D363" s="589"/>
      <c r="E363" s="552"/>
    </row>
    <row r="364" spans="4:5" ht="15" customHeight="1">
      <c r="D364" s="589"/>
      <c r="E364" s="552"/>
    </row>
    <row r="365" spans="4:5" ht="15" customHeight="1">
      <c r="D365" s="589"/>
      <c r="E365" s="552"/>
    </row>
    <row r="366" spans="4:5" ht="15" customHeight="1">
      <c r="D366" s="589"/>
      <c r="E366" s="552"/>
    </row>
    <row r="367" spans="4:5" ht="15" customHeight="1">
      <c r="D367" s="589"/>
      <c r="E367" s="552"/>
    </row>
    <row r="368" spans="4:5" ht="15" customHeight="1">
      <c r="D368" s="589"/>
      <c r="E368" s="552"/>
    </row>
    <row r="369" spans="4:5" ht="15" customHeight="1">
      <c r="D369" s="589"/>
      <c r="E369" s="552"/>
    </row>
    <row r="370" spans="4:5" ht="15" customHeight="1">
      <c r="D370" s="589"/>
      <c r="E370" s="552"/>
    </row>
    <row r="371" spans="4:5" ht="15" customHeight="1">
      <c r="D371" s="589"/>
      <c r="E371" s="552"/>
    </row>
    <row r="372" spans="4:5" ht="15" customHeight="1">
      <c r="D372" s="589"/>
      <c r="E372" s="552"/>
    </row>
    <row r="373" spans="4:5" ht="15" customHeight="1">
      <c r="D373" s="589"/>
      <c r="E373" s="552"/>
    </row>
    <row r="374" spans="4:5" ht="15" customHeight="1">
      <c r="D374" s="589"/>
      <c r="E374" s="552"/>
    </row>
    <row r="375" spans="4:5" ht="15" customHeight="1">
      <c r="D375" s="589"/>
      <c r="E375" s="552"/>
    </row>
    <row r="376" spans="4:5" ht="15" customHeight="1">
      <c r="D376" s="589"/>
      <c r="E376" s="552"/>
    </row>
    <row r="377" spans="4:5" ht="15" customHeight="1">
      <c r="D377" s="589"/>
      <c r="E377" s="552"/>
    </row>
    <row r="378" spans="4:5" ht="15" customHeight="1">
      <c r="D378" s="589"/>
      <c r="E378" s="552"/>
    </row>
    <row r="379" spans="4:5" ht="15" customHeight="1">
      <c r="D379" s="589"/>
      <c r="E379" s="552"/>
    </row>
    <row r="380" spans="4:5" ht="15" customHeight="1">
      <c r="D380" s="589"/>
      <c r="E380" s="552"/>
    </row>
    <row r="381" spans="4:5" ht="15" customHeight="1">
      <c r="D381" s="589"/>
      <c r="E381" s="552"/>
    </row>
    <row r="382" spans="4:5" ht="15" customHeight="1">
      <c r="D382" s="589"/>
      <c r="E382" s="552"/>
    </row>
    <row r="383" spans="4:5" ht="15" customHeight="1">
      <c r="D383" s="589"/>
      <c r="E383" s="552"/>
    </row>
    <row r="384" spans="4:5" ht="15" customHeight="1">
      <c r="D384" s="589"/>
      <c r="E384" s="552"/>
    </row>
    <row r="385" spans="4:5" ht="15" customHeight="1">
      <c r="D385" s="589"/>
      <c r="E385" s="552"/>
    </row>
    <row r="386" spans="4:5" ht="15" customHeight="1">
      <c r="D386" s="589"/>
      <c r="E386" s="552"/>
    </row>
    <row r="387" spans="4:5" ht="15" customHeight="1">
      <c r="D387" s="589"/>
      <c r="E387" s="552"/>
    </row>
    <row r="388" spans="4:5" ht="15" customHeight="1">
      <c r="D388" s="589"/>
      <c r="E388" s="552"/>
    </row>
    <row r="389" spans="4:5" ht="15" customHeight="1">
      <c r="D389" s="589"/>
      <c r="E389" s="552"/>
    </row>
    <row r="390" spans="4:5" ht="15" customHeight="1">
      <c r="D390" s="589"/>
      <c r="E390" s="552"/>
    </row>
    <row r="391" spans="4:5" ht="15" customHeight="1">
      <c r="D391" s="589"/>
      <c r="E391" s="552"/>
    </row>
    <row r="392" spans="4:5" ht="15" customHeight="1">
      <c r="D392" s="589"/>
      <c r="E392" s="552"/>
    </row>
    <row r="393" spans="4:5" ht="15" customHeight="1">
      <c r="D393" s="589"/>
      <c r="E393" s="552"/>
    </row>
    <row r="394" spans="4:5" ht="15" customHeight="1">
      <c r="D394" s="589"/>
      <c r="E394" s="552"/>
    </row>
    <row r="395" spans="4:5" ht="15" customHeight="1">
      <c r="D395" s="589"/>
      <c r="E395" s="552"/>
    </row>
    <row r="396" spans="4:5" ht="15" customHeight="1">
      <c r="D396" s="589"/>
      <c r="E396" s="552"/>
    </row>
    <row r="397" spans="4:5" ht="15" customHeight="1">
      <c r="D397" s="589"/>
      <c r="E397" s="552"/>
    </row>
    <row r="398" spans="4:5" ht="15" customHeight="1">
      <c r="D398" s="589"/>
      <c r="E398" s="552"/>
    </row>
    <row r="399" spans="4:5" ht="15" customHeight="1">
      <c r="D399" s="589"/>
      <c r="E399" s="552"/>
    </row>
    <row r="400" spans="4:5" ht="15" customHeight="1">
      <c r="D400" s="589"/>
      <c r="E400" s="552"/>
    </row>
    <row r="401" spans="4:5" ht="15" customHeight="1">
      <c r="D401" s="589"/>
      <c r="E401" s="552"/>
    </row>
    <row r="402" spans="4:5" ht="15" customHeight="1">
      <c r="D402" s="589"/>
      <c r="E402" s="552"/>
    </row>
    <row r="403" spans="4:5" ht="15" customHeight="1">
      <c r="D403" s="589"/>
      <c r="E403" s="552"/>
    </row>
    <row r="404" spans="4:5" ht="15" customHeight="1">
      <c r="D404" s="589"/>
      <c r="E404" s="552"/>
    </row>
    <row r="405" spans="4:5" ht="15" customHeight="1">
      <c r="D405" s="589"/>
      <c r="E405" s="552"/>
    </row>
    <row r="406" spans="4:5" ht="15" customHeight="1">
      <c r="D406" s="589"/>
      <c r="E406" s="552"/>
    </row>
    <row r="407" spans="4:5" ht="15" customHeight="1">
      <c r="D407" s="589"/>
      <c r="E407" s="552"/>
    </row>
    <row r="408" spans="4:5" ht="15" customHeight="1">
      <c r="D408" s="589"/>
      <c r="E408" s="552"/>
    </row>
    <row r="409" spans="4:5" ht="15" customHeight="1">
      <c r="D409" s="589"/>
      <c r="E409" s="552"/>
    </row>
    <row r="410" spans="4:5" ht="15" customHeight="1">
      <c r="D410" s="589"/>
      <c r="E410" s="552"/>
    </row>
    <row r="411" spans="4:5" ht="15" customHeight="1">
      <c r="D411" s="589"/>
      <c r="E411" s="552"/>
    </row>
    <row r="412" spans="4:5" ht="15" customHeight="1">
      <c r="D412" s="589"/>
      <c r="E412" s="552"/>
    </row>
    <row r="413" spans="4:5" ht="15" customHeight="1">
      <c r="D413" s="589"/>
      <c r="E413" s="552"/>
    </row>
    <row r="414" spans="4:5" ht="15" customHeight="1">
      <c r="D414" s="589"/>
      <c r="E414" s="552"/>
    </row>
    <row r="415" spans="4:5" ht="15" customHeight="1">
      <c r="D415" s="589"/>
      <c r="E415" s="552"/>
    </row>
    <row r="416" spans="4:5" ht="15" customHeight="1">
      <c r="D416" s="589"/>
      <c r="E416" s="552"/>
    </row>
    <row r="417" spans="4:5" ht="15" customHeight="1">
      <c r="D417" s="589"/>
      <c r="E417" s="552"/>
    </row>
    <row r="418" spans="4:5" ht="15" customHeight="1">
      <c r="D418" s="589"/>
      <c r="E418" s="552"/>
    </row>
    <row r="419" spans="4:5" ht="15" customHeight="1">
      <c r="D419" s="589"/>
      <c r="E419" s="552"/>
    </row>
    <row r="420" spans="4:5" ht="15" customHeight="1">
      <c r="D420" s="589"/>
      <c r="E420" s="552"/>
    </row>
    <row r="421" spans="4:5" ht="15" customHeight="1">
      <c r="D421" s="589"/>
      <c r="E421" s="552"/>
    </row>
    <row r="422" spans="4:5" ht="15" customHeight="1">
      <c r="D422" s="589"/>
      <c r="E422" s="552"/>
    </row>
    <row r="423" spans="4:5" ht="15" customHeight="1">
      <c r="D423" s="589"/>
      <c r="E423" s="552"/>
    </row>
    <row r="424" spans="4:5" ht="15" customHeight="1">
      <c r="D424" s="589"/>
      <c r="E424" s="552"/>
    </row>
    <row r="425" spans="4:5" ht="15" customHeight="1">
      <c r="D425" s="589"/>
      <c r="E425" s="552"/>
    </row>
    <row r="426" spans="4:5" ht="15" customHeight="1">
      <c r="D426" s="589"/>
      <c r="E426" s="552"/>
    </row>
    <row r="427" spans="4:5" ht="15" customHeight="1">
      <c r="D427" s="589"/>
      <c r="E427" s="552"/>
    </row>
    <row r="428" spans="4:5" ht="15" customHeight="1">
      <c r="D428" s="589"/>
      <c r="E428" s="552"/>
    </row>
    <row r="429" spans="4:5" ht="15" customHeight="1">
      <c r="D429" s="589"/>
      <c r="E429" s="552"/>
    </row>
    <row r="430" spans="4:5" ht="15" customHeight="1">
      <c r="D430" s="589"/>
      <c r="E430" s="552"/>
    </row>
    <row r="431" spans="4:5" ht="15" customHeight="1">
      <c r="D431" s="589"/>
      <c r="E431" s="552"/>
    </row>
    <row r="432" spans="4:5" ht="15" customHeight="1">
      <c r="D432" s="589"/>
      <c r="E432" s="552"/>
    </row>
    <row r="433" spans="4:5" ht="15" customHeight="1">
      <c r="D433" s="589"/>
      <c r="E433" s="552"/>
    </row>
    <row r="434" spans="4:5" ht="15" customHeight="1">
      <c r="D434" s="589"/>
      <c r="E434" s="552"/>
    </row>
    <row r="435" spans="4:5" ht="15" customHeight="1">
      <c r="D435" s="589"/>
      <c r="E435" s="552"/>
    </row>
    <row r="436" spans="4:5" ht="15" customHeight="1">
      <c r="D436" s="589"/>
      <c r="E436" s="552"/>
    </row>
    <row r="437" spans="4:5" ht="15" customHeight="1">
      <c r="D437" s="589"/>
      <c r="E437" s="552"/>
    </row>
    <row r="438" spans="4:5" ht="15" customHeight="1">
      <c r="D438" s="589"/>
      <c r="E438" s="552"/>
    </row>
    <row r="439" spans="4:5" ht="15" customHeight="1">
      <c r="D439" s="589"/>
      <c r="E439" s="552"/>
    </row>
    <row r="440" spans="4:5" ht="15" customHeight="1">
      <c r="D440" s="589"/>
      <c r="E440" s="552"/>
    </row>
    <row r="441" spans="4:5" ht="15" customHeight="1">
      <c r="D441" s="589"/>
      <c r="E441" s="552"/>
    </row>
    <row r="442" spans="4:5" ht="15" customHeight="1">
      <c r="D442" s="589"/>
      <c r="E442" s="552"/>
    </row>
    <row r="443" spans="4:5" ht="15" customHeight="1">
      <c r="D443" s="589"/>
      <c r="E443" s="552"/>
    </row>
    <row r="444" spans="4:5" ht="15" customHeight="1">
      <c r="D444" s="589"/>
      <c r="E444" s="552"/>
    </row>
    <row r="445" spans="4:5" ht="15" customHeight="1">
      <c r="D445" s="589"/>
      <c r="E445" s="552"/>
    </row>
    <row r="446" spans="4:5" ht="15" customHeight="1">
      <c r="D446" s="589"/>
      <c r="E446" s="552"/>
    </row>
    <row r="447" spans="4:5" ht="15" customHeight="1">
      <c r="D447" s="589"/>
      <c r="E447" s="552"/>
    </row>
    <row r="448" spans="4:5" ht="15" customHeight="1">
      <c r="D448" s="589"/>
      <c r="E448" s="552"/>
    </row>
    <row r="449" spans="4:5" ht="15" customHeight="1">
      <c r="D449" s="589"/>
      <c r="E449" s="552"/>
    </row>
    <row r="450" spans="4:5" ht="15" customHeight="1">
      <c r="D450" s="589"/>
      <c r="E450" s="552"/>
    </row>
    <row r="451" spans="4:5" ht="15" customHeight="1">
      <c r="D451" s="589"/>
      <c r="E451" s="552"/>
    </row>
    <row r="452" spans="4:5" ht="15" customHeight="1">
      <c r="D452" s="589"/>
      <c r="E452" s="552"/>
    </row>
    <row r="453" spans="4:5" ht="15" customHeight="1">
      <c r="D453" s="589"/>
      <c r="E453" s="552"/>
    </row>
    <row r="454" spans="4:5" ht="15" customHeight="1">
      <c r="D454" s="589"/>
      <c r="E454" s="552"/>
    </row>
    <row r="455" spans="4:5" ht="15" customHeight="1">
      <c r="D455" s="589"/>
      <c r="E455" s="552"/>
    </row>
    <row r="456" spans="4:5" ht="15" customHeight="1">
      <c r="D456" s="589"/>
      <c r="E456" s="552"/>
    </row>
    <row r="457" spans="4:5" ht="15" customHeight="1">
      <c r="D457" s="589"/>
      <c r="E457" s="552"/>
    </row>
    <row r="458" spans="4:5" ht="15" customHeight="1">
      <c r="D458" s="589"/>
      <c r="E458" s="552"/>
    </row>
    <row r="459" spans="4:5" ht="15" customHeight="1">
      <c r="D459" s="589"/>
      <c r="E459" s="552"/>
    </row>
    <row r="460" spans="4:5" ht="15" customHeight="1">
      <c r="D460" s="589"/>
      <c r="E460" s="552"/>
    </row>
    <row r="461" spans="4:5" ht="15" customHeight="1">
      <c r="D461" s="589"/>
      <c r="E461" s="552"/>
    </row>
    <row r="462" spans="4:5" ht="15" customHeight="1">
      <c r="D462" s="589"/>
      <c r="E462" s="552"/>
    </row>
    <row r="463" spans="4:5" ht="15" customHeight="1">
      <c r="D463" s="589"/>
      <c r="E463" s="552"/>
    </row>
    <row r="464" spans="4:5" ht="15" customHeight="1">
      <c r="D464" s="589"/>
      <c r="E464" s="552"/>
    </row>
    <row r="465" spans="4:5" ht="15" customHeight="1">
      <c r="D465" s="589"/>
      <c r="E465" s="552"/>
    </row>
    <row r="466" spans="4:5" ht="15" customHeight="1">
      <c r="D466" s="589"/>
      <c r="E466" s="552"/>
    </row>
    <row r="467" spans="4:5" ht="15" customHeight="1">
      <c r="D467" s="589"/>
      <c r="E467" s="552"/>
    </row>
    <row r="468" spans="4:5" ht="15" customHeight="1">
      <c r="D468" s="589"/>
      <c r="E468" s="552"/>
    </row>
    <row r="469" spans="4:5" ht="15" customHeight="1">
      <c r="D469" s="589"/>
      <c r="E469" s="552"/>
    </row>
    <row r="470" spans="4:5" ht="15" customHeight="1">
      <c r="D470" s="589"/>
      <c r="E470" s="552"/>
    </row>
    <row r="471" spans="4:5" ht="15" customHeight="1">
      <c r="D471" s="589"/>
      <c r="E471" s="552"/>
    </row>
    <row r="472" spans="4:5" ht="15" customHeight="1">
      <c r="D472" s="589"/>
      <c r="E472" s="552"/>
    </row>
    <row r="473" spans="4:5" ht="15" customHeight="1">
      <c r="D473" s="589"/>
      <c r="E473" s="552"/>
    </row>
    <row r="474" spans="4:5" ht="15" customHeight="1">
      <c r="D474" s="589"/>
      <c r="E474" s="552"/>
    </row>
    <row r="475" spans="4:5" ht="15" customHeight="1">
      <c r="D475" s="589"/>
      <c r="E475" s="552"/>
    </row>
    <row r="476" spans="4:5" ht="15" customHeight="1">
      <c r="D476" s="589"/>
      <c r="E476" s="552"/>
    </row>
    <row r="477" spans="4:5" ht="15" customHeight="1">
      <c r="D477" s="589"/>
      <c r="E477" s="552"/>
    </row>
    <row r="478" spans="4:5" ht="15" customHeight="1">
      <c r="D478" s="589"/>
      <c r="E478" s="552"/>
    </row>
    <row r="479" spans="4:5" ht="15" customHeight="1">
      <c r="D479" s="589"/>
      <c r="E479" s="552"/>
    </row>
    <row r="480" spans="4:5" ht="15" customHeight="1">
      <c r="D480" s="589"/>
      <c r="E480" s="552"/>
    </row>
    <row r="481" spans="4:5" ht="15" customHeight="1">
      <c r="D481" s="589"/>
      <c r="E481" s="552"/>
    </row>
    <row r="482" spans="4:5" ht="15" customHeight="1">
      <c r="D482" s="589"/>
      <c r="E482" s="552"/>
    </row>
    <row r="483" spans="4:5" ht="15" customHeight="1">
      <c r="D483" s="589"/>
      <c r="E483" s="552"/>
    </row>
    <row r="484" spans="4:5" ht="15" customHeight="1">
      <c r="D484" s="589"/>
      <c r="E484" s="552"/>
    </row>
    <row r="485" spans="4:5" ht="15" customHeight="1">
      <c r="D485" s="589"/>
      <c r="E485" s="552"/>
    </row>
    <row r="486" spans="4:5" ht="15" customHeight="1">
      <c r="D486" s="589"/>
      <c r="E486" s="552"/>
    </row>
    <row r="487" spans="4:5" ht="15" customHeight="1">
      <c r="D487" s="589"/>
      <c r="E487" s="552"/>
    </row>
    <row r="488" spans="4:5" ht="15" customHeight="1">
      <c r="D488" s="589"/>
      <c r="E488" s="552"/>
    </row>
    <row r="489" spans="4:5" ht="15" customHeight="1">
      <c r="D489" s="589"/>
      <c r="E489" s="552"/>
    </row>
    <row r="490" spans="4:5" ht="15" customHeight="1">
      <c r="D490" s="589"/>
      <c r="E490" s="552"/>
    </row>
    <row r="491" spans="4:5" ht="15" customHeight="1">
      <c r="D491" s="589"/>
      <c r="E491" s="552"/>
    </row>
    <row r="492" spans="4:5" ht="15" customHeight="1">
      <c r="D492" s="589"/>
      <c r="E492" s="552"/>
    </row>
    <row r="493" spans="4:5" ht="15" customHeight="1">
      <c r="D493" s="589"/>
      <c r="E493" s="552"/>
    </row>
    <row r="494" spans="4:5" ht="15" customHeight="1">
      <c r="D494" s="589"/>
      <c r="E494" s="552"/>
    </row>
    <row r="495" spans="4:5" ht="15" customHeight="1">
      <c r="D495" s="589"/>
      <c r="E495" s="552"/>
    </row>
    <row r="496" spans="4:5" ht="15" customHeight="1">
      <c r="D496" s="589"/>
      <c r="E496" s="552"/>
    </row>
    <row r="497" spans="4:5" ht="15" customHeight="1">
      <c r="D497" s="589"/>
      <c r="E497" s="552"/>
    </row>
    <row r="498" spans="4:5" ht="15" customHeight="1">
      <c r="D498" s="589"/>
      <c r="E498" s="552"/>
    </row>
    <row r="499" spans="4:5" ht="15" customHeight="1">
      <c r="D499" s="589"/>
      <c r="E499" s="552"/>
    </row>
    <row r="500" spans="4:5" ht="15" customHeight="1">
      <c r="D500" s="589"/>
      <c r="E500" s="552"/>
    </row>
    <row r="501" spans="4:5" ht="15" customHeight="1">
      <c r="D501" s="589"/>
      <c r="E501" s="552"/>
    </row>
    <row r="502" spans="4:5" ht="15" customHeight="1">
      <c r="D502" s="589"/>
      <c r="E502" s="552"/>
    </row>
    <row r="503" spans="4:5" ht="15" customHeight="1">
      <c r="D503" s="589"/>
      <c r="E503" s="552"/>
    </row>
    <row r="504" spans="4:5" ht="15" customHeight="1">
      <c r="D504" s="589"/>
      <c r="E504" s="552"/>
    </row>
    <row r="505" spans="4:5" ht="15" customHeight="1">
      <c r="D505" s="589"/>
      <c r="E505" s="552"/>
    </row>
    <row r="506" spans="4:5" ht="15" customHeight="1">
      <c r="D506" s="589"/>
      <c r="E506" s="552"/>
    </row>
    <row r="507" spans="4:5" ht="15" customHeight="1">
      <c r="D507" s="589"/>
      <c r="E507" s="552"/>
    </row>
    <row r="508" spans="4:5" ht="15" customHeight="1">
      <c r="D508" s="589"/>
      <c r="E508" s="552"/>
    </row>
    <row r="509" spans="4:5" ht="15" customHeight="1">
      <c r="D509" s="589"/>
      <c r="E509" s="552"/>
    </row>
    <row r="510" spans="4:5" ht="15" customHeight="1">
      <c r="D510" s="589"/>
      <c r="E510" s="552"/>
    </row>
    <row r="511" spans="4:5" ht="15" customHeight="1">
      <c r="D511" s="589"/>
      <c r="E511" s="552"/>
    </row>
    <row r="512" spans="4:5" ht="15" customHeight="1">
      <c r="D512" s="589"/>
      <c r="E512" s="552"/>
    </row>
    <row r="513" spans="4:5" ht="15" customHeight="1">
      <c r="D513" s="589"/>
      <c r="E513" s="552"/>
    </row>
    <row r="514" spans="4:5" ht="15" customHeight="1">
      <c r="D514" s="589"/>
      <c r="E514" s="552"/>
    </row>
    <row r="515" spans="4:5" ht="15" customHeight="1">
      <c r="D515" s="589"/>
      <c r="E515" s="552"/>
    </row>
    <row r="516" spans="4:5" ht="15" customHeight="1">
      <c r="D516" s="589"/>
      <c r="E516" s="552"/>
    </row>
    <row r="517" spans="4:5" ht="15" customHeight="1">
      <c r="D517" s="589"/>
      <c r="E517" s="552"/>
    </row>
    <row r="518" spans="4:5" ht="15" customHeight="1">
      <c r="D518" s="589"/>
      <c r="E518" s="552"/>
    </row>
    <row r="519" spans="4:5" ht="15" customHeight="1">
      <c r="D519" s="589"/>
      <c r="E519" s="552"/>
    </row>
    <row r="520" spans="4:5" ht="15" customHeight="1">
      <c r="D520" s="589"/>
      <c r="E520" s="552"/>
    </row>
    <row r="521" spans="4:5" ht="15" customHeight="1">
      <c r="D521" s="589"/>
      <c r="E521" s="552"/>
    </row>
    <row r="522" spans="4:5" ht="15" customHeight="1">
      <c r="D522" s="589"/>
      <c r="E522" s="552"/>
    </row>
    <row r="523" spans="4:5" ht="15" customHeight="1">
      <c r="D523" s="589"/>
      <c r="E523" s="552"/>
    </row>
    <row r="524" spans="4:5" ht="15" customHeight="1">
      <c r="D524" s="589"/>
      <c r="E524" s="552"/>
    </row>
    <row r="525" spans="4:5" ht="15" customHeight="1">
      <c r="D525" s="589"/>
      <c r="E525" s="552"/>
    </row>
    <row r="526" spans="4:5" ht="15" customHeight="1">
      <c r="D526" s="589"/>
      <c r="E526" s="552"/>
    </row>
    <row r="527" spans="4:5" ht="15" customHeight="1">
      <c r="D527" s="589"/>
      <c r="E527" s="552"/>
    </row>
    <row r="528" spans="4:5" ht="15" customHeight="1">
      <c r="D528" s="589"/>
      <c r="E528" s="552"/>
    </row>
    <row r="529" spans="4:5" ht="15" customHeight="1">
      <c r="D529" s="589"/>
      <c r="E529" s="552"/>
    </row>
    <row r="530" spans="4:5" ht="15" customHeight="1">
      <c r="D530" s="589"/>
      <c r="E530" s="552"/>
    </row>
    <row r="531" spans="4:5" ht="15" customHeight="1">
      <c r="D531" s="589"/>
      <c r="E531" s="552"/>
    </row>
    <row r="532" spans="4:5" ht="15" customHeight="1">
      <c r="D532" s="589"/>
      <c r="E532" s="552"/>
    </row>
    <row r="533" spans="4:5" ht="15" customHeight="1">
      <c r="D533" s="589"/>
      <c r="E533" s="552"/>
    </row>
    <row r="534" spans="4:5" ht="15" customHeight="1">
      <c r="D534" s="589"/>
      <c r="E534" s="552"/>
    </row>
    <row r="535" spans="4:5" ht="15" customHeight="1">
      <c r="D535" s="589"/>
      <c r="E535" s="552"/>
    </row>
    <row r="536" spans="4:5" ht="15" customHeight="1">
      <c r="D536" s="589"/>
      <c r="E536" s="552"/>
    </row>
    <row r="537" spans="4:5" ht="15" customHeight="1">
      <c r="D537" s="589"/>
      <c r="E537" s="552"/>
    </row>
    <row r="538" spans="4:5" ht="15" customHeight="1">
      <c r="D538" s="589"/>
      <c r="E538" s="552"/>
    </row>
    <row r="539" spans="4:5" ht="15" customHeight="1">
      <c r="D539" s="589"/>
      <c r="E539" s="552"/>
    </row>
    <row r="540" spans="4:5" ht="15" customHeight="1">
      <c r="D540" s="589"/>
      <c r="E540" s="552"/>
    </row>
    <row r="541" spans="4:5" ht="15" customHeight="1">
      <c r="D541" s="589"/>
      <c r="E541" s="552"/>
    </row>
    <row r="542" spans="4:5" ht="15" customHeight="1">
      <c r="D542" s="589"/>
      <c r="E542" s="552"/>
    </row>
    <row r="543" spans="4:5" ht="15" customHeight="1">
      <c r="D543" s="589"/>
      <c r="E543" s="552"/>
    </row>
    <row r="544" spans="4:5" ht="15" customHeight="1">
      <c r="D544" s="589"/>
      <c r="E544" s="552"/>
    </row>
    <row r="545" spans="4:5" ht="15" customHeight="1">
      <c r="D545" s="589"/>
      <c r="E545" s="552"/>
    </row>
    <row r="546" spans="4:5" ht="15" customHeight="1">
      <c r="D546" s="589"/>
      <c r="E546" s="552"/>
    </row>
    <row r="547" spans="4:5" ht="15" customHeight="1">
      <c r="D547" s="589"/>
      <c r="E547" s="552"/>
    </row>
    <row r="548" spans="4:5" ht="15" customHeight="1">
      <c r="D548" s="589"/>
      <c r="E548" s="552"/>
    </row>
    <row r="549" spans="4:5" ht="15" customHeight="1">
      <c r="D549" s="589"/>
      <c r="E549" s="552"/>
    </row>
    <row r="550" spans="4:5" ht="15" customHeight="1">
      <c r="D550" s="589"/>
      <c r="E550" s="552"/>
    </row>
    <row r="551" spans="4:5" ht="15" customHeight="1">
      <c r="D551" s="589"/>
      <c r="E551" s="552"/>
    </row>
    <row r="552" spans="4:5" ht="15" customHeight="1">
      <c r="D552" s="589"/>
      <c r="E552" s="552"/>
    </row>
    <row r="553" spans="4:5" ht="15" customHeight="1">
      <c r="D553" s="589"/>
      <c r="E553" s="552"/>
    </row>
    <row r="554" spans="4:5" ht="15" customHeight="1">
      <c r="D554" s="589"/>
      <c r="E554" s="552"/>
    </row>
    <row r="555" spans="4:5" ht="15" customHeight="1">
      <c r="D555" s="589"/>
      <c r="E555" s="552"/>
    </row>
    <row r="556" spans="4:5" ht="15" customHeight="1">
      <c r="D556" s="589"/>
      <c r="E556" s="552"/>
    </row>
    <row r="557" spans="4:5" ht="15" customHeight="1">
      <c r="D557" s="589"/>
      <c r="E557" s="552"/>
    </row>
    <row r="558" spans="4:5" ht="15" customHeight="1">
      <c r="D558" s="589"/>
      <c r="E558" s="552"/>
    </row>
    <row r="559" spans="4:5" ht="15" customHeight="1">
      <c r="D559" s="589"/>
      <c r="E559" s="552"/>
    </row>
    <row r="560" spans="4:5" ht="15" customHeight="1">
      <c r="D560" s="589"/>
      <c r="E560" s="552"/>
    </row>
    <row r="561" spans="4:5" ht="15" customHeight="1">
      <c r="D561" s="589"/>
      <c r="E561" s="552"/>
    </row>
    <row r="562" spans="4:5" ht="15" customHeight="1">
      <c r="D562" s="589"/>
      <c r="E562" s="552"/>
    </row>
    <row r="563" spans="4:5" ht="15" customHeight="1">
      <c r="D563" s="589"/>
      <c r="E563" s="552"/>
    </row>
    <row r="564" spans="4:5" ht="15" customHeight="1">
      <c r="D564" s="589"/>
      <c r="E564" s="552"/>
    </row>
    <row r="565" spans="4:5" ht="15" customHeight="1">
      <c r="D565" s="589"/>
      <c r="E565" s="552"/>
    </row>
    <row r="566" spans="4:5" ht="15" customHeight="1">
      <c r="D566" s="589"/>
      <c r="E566" s="552"/>
    </row>
    <row r="567" spans="4:5" ht="15" customHeight="1">
      <c r="D567" s="589"/>
      <c r="E567" s="552"/>
    </row>
    <row r="568" spans="4:5" ht="15" customHeight="1">
      <c r="D568" s="589"/>
      <c r="E568" s="552"/>
    </row>
    <row r="569" spans="4:5" ht="15" customHeight="1">
      <c r="D569" s="589"/>
      <c r="E569" s="552"/>
    </row>
    <row r="570" spans="4:5" ht="15" customHeight="1">
      <c r="D570" s="589"/>
      <c r="E570" s="552"/>
    </row>
    <row r="571" spans="4:5" ht="15" customHeight="1">
      <c r="D571" s="589"/>
      <c r="E571" s="552"/>
    </row>
    <row r="572" spans="4:5" ht="15" customHeight="1">
      <c r="D572" s="589"/>
      <c r="E572" s="552"/>
    </row>
    <row r="573" spans="4:5" ht="15" customHeight="1">
      <c r="D573" s="589"/>
      <c r="E573" s="552"/>
    </row>
    <row r="574" spans="4:5" ht="15" customHeight="1">
      <c r="D574" s="589"/>
      <c r="E574" s="552"/>
    </row>
    <row r="575" spans="4:5" ht="15" customHeight="1">
      <c r="D575" s="589"/>
      <c r="E575" s="552"/>
    </row>
    <row r="576" spans="4:5" ht="15" customHeight="1">
      <c r="D576" s="589"/>
      <c r="E576" s="552"/>
    </row>
    <row r="577" spans="4:5" ht="15" customHeight="1">
      <c r="D577" s="589"/>
      <c r="E577" s="552"/>
    </row>
    <row r="578" spans="4:5" ht="15" customHeight="1">
      <c r="D578" s="589"/>
      <c r="E578" s="552"/>
    </row>
    <row r="579" spans="4:5" ht="15" customHeight="1">
      <c r="D579" s="589"/>
      <c r="E579" s="552"/>
    </row>
    <row r="580" spans="4:5" ht="15" customHeight="1">
      <c r="D580" s="589"/>
      <c r="E580" s="552"/>
    </row>
    <row r="581" spans="4:5" ht="15" customHeight="1">
      <c r="D581" s="589"/>
      <c r="E581" s="552"/>
    </row>
    <row r="582" spans="4:5" ht="15" customHeight="1">
      <c r="D582" s="589"/>
      <c r="E582" s="552"/>
    </row>
    <row r="583" spans="4:5" ht="15" customHeight="1">
      <c r="D583" s="589"/>
      <c r="E583" s="552"/>
    </row>
    <row r="584" spans="4:5" ht="15" customHeight="1">
      <c r="D584" s="589"/>
      <c r="E584" s="552"/>
    </row>
    <row r="585" spans="4:5" ht="15" customHeight="1">
      <c r="D585" s="589"/>
      <c r="E585" s="552"/>
    </row>
    <row r="586" spans="4:5" ht="15" customHeight="1">
      <c r="D586" s="589"/>
      <c r="E586" s="552"/>
    </row>
    <row r="587" spans="4:5" ht="15" customHeight="1">
      <c r="D587" s="589"/>
      <c r="E587" s="552"/>
    </row>
    <row r="588" spans="4:5" ht="15" customHeight="1">
      <c r="D588" s="589"/>
      <c r="E588" s="552"/>
    </row>
    <row r="589" spans="4:5" ht="15" customHeight="1">
      <c r="D589" s="589"/>
      <c r="E589" s="552"/>
    </row>
    <row r="590" spans="4:5" ht="15" customHeight="1">
      <c r="D590" s="589"/>
      <c r="E590" s="552"/>
    </row>
    <row r="591" spans="4:5" ht="15" customHeight="1">
      <c r="D591" s="589"/>
      <c r="E591" s="552"/>
    </row>
    <row r="592" spans="4:5" ht="15" customHeight="1">
      <c r="D592" s="589"/>
      <c r="E592" s="552"/>
    </row>
    <row r="593" spans="4:5" ht="15" customHeight="1">
      <c r="D593" s="589"/>
      <c r="E593" s="552"/>
    </row>
    <row r="594" spans="4:5" ht="15" customHeight="1">
      <c r="D594" s="589"/>
      <c r="E594" s="552"/>
    </row>
    <row r="595" spans="4:5" ht="15" customHeight="1">
      <c r="D595" s="589"/>
      <c r="E595" s="552"/>
    </row>
    <row r="596" spans="4:5" ht="15" customHeight="1">
      <c r="D596" s="589"/>
      <c r="E596" s="552"/>
    </row>
    <row r="597" spans="4:5" ht="15" customHeight="1">
      <c r="D597" s="589"/>
      <c r="E597" s="552"/>
    </row>
    <row r="598" spans="4:5" ht="15" customHeight="1">
      <c r="D598" s="589"/>
      <c r="E598" s="552"/>
    </row>
    <row r="599" spans="4:5" ht="15" customHeight="1">
      <c r="D599" s="589"/>
      <c r="E599" s="552"/>
    </row>
    <row r="600" spans="4:5" ht="15" customHeight="1">
      <c r="D600" s="589"/>
      <c r="E600" s="552"/>
    </row>
    <row r="601" spans="4:5" ht="15" customHeight="1">
      <c r="D601" s="589"/>
      <c r="E601" s="552"/>
    </row>
    <row r="602" spans="4:5" ht="15" customHeight="1">
      <c r="D602" s="589"/>
      <c r="E602" s="552"/>
    </row>
    <row r="603" spans="4:5" ht="15" customHeight="1">
      <c r="D603" s="589"/>
      <c r="E603" s="552"/>
    </row>
    <row r="604" spans="4:5" ht="15" customHeight="1">
      <c r="D604" s="589"/>
      <c r="E604" s="552"/>
    </row>
    <row r="605" spans="4:5" ht="15" customHeight="1">
      <c r="D605" s="589"/>
      <c r="E605" s="552"/>
    </row>
    <row r="606" spans="4:5" ht="15" customHeight="1">
      <c r="D606" s="589"/>
      <c r="E606" s="552"/>
    </row>
    <row r="607" spans="4:5" ht="15" customHeight="1">
      <c r="D607" s="589"/>
      <c r="E607" s="552"/>
    </row>
    <row r="608" spans="4:5" ht="15" customHeight="1">
      <c r="D608" s="589"/>
      <c r="E608" s="552"/>
    </row>
    <row r="609" spans="4:5" ht="15" customHeight="1">
      <c r="D609" s="589"/>
      <c r="E609" s="552"/>
    </row>
    <row r="610" spans="4:5" ht="15" customHeight="1">
      <c r="D610" s="589"/>
      <c r="E610" s="552"/>
    </row>
    <row r="611" spans="4:5" ht="15" customHeight="1">
      <c r="D611" s="589"/>
      <c r="E611" s="552"/>
    </row>
    <row r="612" spans="4:5" ht="15" customHeight="1">
      <c r="D612" s="589"/>
      <c r="E612" s="552"/>
    </row>
    <row r="613" spans="4:5" ht="15" customHeight="1">
      <c r="D613" s="589"/>
      <c r="E613" s="552"/>
    </row>
    <row r="614" spans="4:5" ht="15" customHeight="1">
      <c r="D614" s="589"/>
      <c r="E614" s="552"/>
    </row>
    <row r="615" spans="4:5" ht="15" customHeight="1">
      <c r="D615" s="589"/>
      <c r="E615" s="552"/>
    </row>
    <row r="616" spans="4:5" ht="15" customHeight="1">
      <c r="D616" s="589"/>
      <c r="E616" s="552"/>
    </row>
    <row r="617" spans="4:5" ht="15" customHeight="1">
      <c r="D617" s="589"/>
      <c r="E617" s="552"/>
    </row>
    <row r="618" spans="4:5" ht="15" customHeight="1">
      <c r="D618" s="589"/>
      <c r="E618" s="552"/>
    </row>
    <row r="619" spans="4:5" ht="15" customHeight="1">
      <c r="D619" s="589"/>
      <c r="E619" s="552"/>
    </row>
    <row r="620" spans="4:5" ht="15" customHeight="1">
      <c r="D620" s="589"/>
      <c r="E620" s="552"/>
    </row>
    <row r="621" spans="4:5" ht="15" customHeight="1">
      <c r="D621" s="589"/>
      <c r="E621" s="552"/>
    </row>
    <row r="622" spans="4:5" ht="15" customHeight="1">
      <c r="D622" s="589"/>
      <c r="E622" s="552"/>
    </row>
    <row r="623" spans="4:5" ht="15" customHeight="1">
      <c r="D623" s="589"/>
      <c r="E623" s="552"/>
    </row>
    <row r="624" spans="4:5" ht="15" customHeight="1">
      <c r="D624" s="589"/>
      <c r="E624" s="552"/>
    </row>
    <row r="625" spans="4:5" ht="15" customHeight="1">
      <c r="D625" s="589"/>
      <c r="E625" s="552"/>
    </row>
    <row r="626" spans="4:5" ht="15" customHeight="1">
      <c r="D626" s="589"/>
      <c r="E626" s="552"/>
    </row>
    <row r="627" spans="4:5" ht="15" customHeight="1">
      <c r="D627" s="589"/>
      <c r="E627" s="552"/>
    </row>
    <row r="628" spans="4:5" ht="15" customHeight="1">
      <c r="D628" s="589"/>
      <c r="E628" s="552"/>
    </row>
    <row r="629" spans="4:5" ht="15" customHeight="1">
      <c r="D629" s="589"/>
      <c r="E629" s="552"/>
    </row>
    <row r="630" spans="4:5" ht="15" customHeight="1">
      <c r="D630" s="589"/>
      <c r="E630" s="552"/>
    </row>
    <row r="631" spans="4:5" ht="15" customHeight="1">
      <c r="D631" s="589"/>
      <c r="E631" s="552"/>
    </row>
    <row r="632" spans="4:5" ht="15" customHeight="1">
      <c r="D632" s="589"/>
      <c r="E632" s="552"/>
    </row>
    <row r="633" spans="4:5" ht="15" customHeight="1">
      <c r="D633" s="589"/>
      <c r="E633" s="552"/>
    </row>
    <row r="634" spans="4:5" ht="15" customHeight="1">
      <c r="D634" s="589"/>
      <c r="E634" s="552"/>
    </row>
    <row r="635" spans="4:5" ht="15" customHeight="1">
      <c r="D635" s="589"/>
      <c r="E635" s="552"/>
    </row>
    <row r="636" spans="4:5" ht="15" customHeight="1">
      <c r="D636" s="589"/>
      <c r="E636" s="552"/>
    </row>
    <row r="637" spans="4:5" ht="15" customHeight="1">
      <c r="D637" s="589"/>
      <c r="E637" s="552"/>
    </row>
    <row r="638" spans="4:5" ht="15" customHeight="1">
      <c r="D638" s="589"/>
      <c r="E638" s="552"/>
    </row>
    <row r="639" spans="4:5" ht="15" customHeight="1">
      <c r="D639" s="589"/>
      <c r="E639" s="552"/>
    </row>
    <row r="640" spans="4:5" ht="15" customHeight="1">
      <c r="D640" s="589"/>
      <c r="E640" s="552"/>
    </row>
    <row r="641" spans="4:5" ht="15" customHeight="1">
      <c r="D641" s="589"/>
      <c r="E641" s="552"/>
    </row>
    <row r="642" spans="4:5" ht="15" customHeight="1">
      <c r="D642" s="589"/>
      <c r="E642" s="552"/>
    </row>
    <row r="643" spans="4:5" ht="15" customHeight="1">
      <c r="D643" s="589"/>
      <c r="E643" s="552"/>
    </row>
    <row r="644" spans="4:5" ht="15" customHeight="1">
      <c r="D644" s="589"/>
      <c r="E644" s="552"/>
    </row>
    <row r="645" spans="4:5" ht="15" customHeight="1">
      <c r="D645" s="589"/>
      <c r="E645" s="552"/>
    </row>
    <row r="646" spans="4:5" ht="15" customHeight="1">
      <c r="D646" s="589"/>
      <c r="E646" s="552"/>
    </row>
    <row r="647" spans="4:5" ht="15" customHeight="1">
      <c r="D647" s="589"/>
      <c r="E647" s="552"/>
    </row>
    <row r="648" spans="4:5" ht="15" customHeight="1">
      <c r="D648" s="589"/>
      <c r="E648" s="552"/>
    </row>
    <row r="649" spans="4:5" ht="15" customHeight="1">
      <c r="D649" s="589"/>
      <c r="E649" s="552"/>
    </row>
    <row r="650" spans="4:5" ht="15" customHeight="1">
      <c r="D650" s="589"/>
      <c r="E650" s="552"/>
    </row>
    <row r="651" spans="4:5" ht="15" customHeight="1">
      <c r="D651" s="589"/>
      <c r="E651" s="552"/>
    </row>
    <row r="652" spans="4:5" ht="15" customHeight="1">
      <c r="D652" s="589"/>
      <c r="E652" s="552"/>
    </row>
    <row r="653" spans="4:5" ht="15" customHeight="1">
      <c r="D653" s="589"/>
      <c r="E653" s="552"/>
    </row>
    <row r="654" spans="4:5" ht="15" customHeight="1">
      <c r="D654" s="589"/>
      <c r="E654" s="552"/>
    </row>
    <row r="655" spans="4:5" ht="15" customHeight="1">
      <c r="D655" s="589"/>
      <c r="E655" s="552"/>
    </row>
    <row r="656" spans="4:5" ht="15" customHeight="1">
      <c r="D656" s="589"/>
      <c r="E656" s="552"/>
    </row>
    <row r="657" spans="4:5" ht="15" customHeight="1">
      <c r="D657" s="589"/>
      <c r="E657" s="552"/>
    </row>
    <row r="658" spans="4:5" ht="15" customHeight="1">
      <c r="D658" s="589"/>
      <c r="E658" s="552"/>
    </row>
    <row r="659" spans="4:5" ht="15" customHeight="1">
      <c r="D659" s="589"/>
      <c r="E659" s="552"/>
    </row>
    <row r="660" spans="4:5" ht="15" customHeight="1">
      <c r="D660" s="589"/>
      <c r="E660" s="552"/>
    </row>
    <row r="661" spans="4:5" ht="15" customHeight="1">
      <c r="D661" s="589"/>
      <c r="E661" s="552"/>
    </row>
    <row r="662" spans="4:5" ht="15" customHeight="1">
      <c r="D662" s="589"/>
      <c r="E662" s="552"/>
    </row>
    <row r="663" spans="4:5" ht="15" customHeight="1">
      <c r="D663" s="589"/>
      <c r="E663" s="552"/>
    </row>
    <row r="664" spans="4:5" ht="15" customHeight="1">
      <c r="D664" s="589"/>
      <c r="E664" s="552"/>
    </row>
    <row r="665" spans="4:5" ht="15" customHeight="1">
      <c r="D665" s="589"/>
      <c r="E665" s="552"/>
    </row>
    <row r="666" spans="4:5" ht="15" customHeight="1">
      <c r="D666" s="589"/>
      <c r="E666" s="552"/>
    </row>
    <row r="667" spans="4:5" ht="15" customHeight="1">
      <c r="D667" s="589"/>
      <c r="E667" s="552"/>
    </row>
    <row r="668" spans="4:5" ht="15" customHeight="1">
      <c r="D668" s="589"/>
      <c r="E668" s="552"/>
    </row>
    <row r="669" spans="4:5" ht="15" customHeight="1">
      <c r="D669" s="589"/>
      <c r="E669" s="552"/>
    </row>
    <row r="670" spans="4:5" ht="15" customHeight="1">
      <c r="D670" s="589"/>
      <c r="E670" s="552"/>
    </row>
    <row r="671" spans="4:5" ht="15" customHeight="1">
      <c r="D671" s="589"/>
      <c r="E671" s="552"/>
    </row>
    <row r="672" spans="4:5" ht="15" customHeight="1">
      <c r="D672" s="589"/>
      <c r="E672" s="552"/>
    </row>
    <row r="673" spans="4:5" ht="15" customHeight="1">
      <c r="D673" s="589"/>
      <c r="E673" s="552"/>
    </row>
    <row r="674" spans="4:5" ht="15" customHeight="1">
      <c r="D674" s="589"/>
      <c r="E674" s="552"/>
    </row>
    <row r="675" spans="4:5" ht="15" customHeight="1">
      <c r="D675" s="589"/>
      <c r="E675" s="552"/>
    </row>
    <row r="676" spans="4:5" ht="15" customHeight="1">
      <c r="D676" s="589"/>
      <c r="E676" s="552"/>
    </row>
    <row r="677" spans="4:5" ht="15" customHeight="1">
      <c r="D677" s="589"/>
      <c r="E677" s="552"/>
    </row>
    <row r="678" spans="4:5" ht="15" customHeight="1">
      <c r="D678" s="589"/>
      <c r="E678" s="552"/>
    </row>
    <row r="679" spans="4:5" ht="15" customHeight="1">
      <c r="D679" s="589"/>
      <c r="E679" s="552"/>
    </row>
    <row r="680" spans="4:5" ht="15" customHeight="1">
      <c r="D680" s="589"/>
      <c r="E680" s="552"/>
    </row>
    <row r="681" spans="4:5" ht="15" customHeight="1">
      <c r="D681" s="589"/>
      <c r="E681" s="552"/>
    </row>
    <row r="682" spans="4:5" ht="15" customHeight="1">
      <c r="D682" s="589"/>
      <c r="E682" s="552"/>
    </row>
    <row r="683" spans="4:5" ht="15" customHeight="1">
      <c r="D683" s="589"/>
      <c r="E683" s="552"/>
    </row>
    <row r="684" spans="4:5" ht="15" customHeight="1">
      <c r="D684" s="589"/>
      <c r="E684" s="552"/>
    </row>
    <row r="685" spans="4:5" ht="15" customHeight="1">
      <c r="D685" s="589"/>
      <c r="E685" s="552"/>
    </row>
    <row r="686" spans="4:5" ht="15" customHeight="1">
      <c r="D686" s="589"/>
      <c r="E686" s="552"/>
    </row>
    <row r="687" spans="4:5" ht="15" customHeight="1">
      <c r="D687" s="589"/>
      <c r="E687" s="552"/>
    </row>
    <row r="688" spans="4:5" ht="15" customHeight="1">
      <c r="D688" s="589"/>
      <c r="E688" s="552"/>
    </row>
    <row r="689" spans="4:5" ht="15" customHeight="1">
      <c r="D689" s="589"/>
      <c r="E689" s="552"/>
    </row>
    <row r="690" spans="4:5" ht="15" customHeight="1">
      <c r="D690" s="589"/>
      <c r="E690" s="552"/>
    </row>
    <row r="691" spans="4:5" ht="15" customHeight="1">
      <c r="D691" s="589"/>
      <c r="E691" s="552"/>
    </row>
    <row r="692" spans="4:5" ht="15" customHeight="1">
      <c r="D692" s="589"/>
      <c r="E692" s="552"/>
    </row>
    <row r="693" spans="4:5" ht="15" customHeight="1">
      <c r="D693" s="589"/>
      <c r="E693" s="552"/>
    </row>
    <row r="694" spans="4:5" ht="15" customHeight="1">
      <c r="D694" s="589"/>
      <c r="E694" s="552"/>
    </row>
    <row r="695" spans="4:5" ht="15" customHeight="1">
      <c r="D695" s="589"/>
      <c r="E695" s="552"/>
    </row>
    <row r="696" spans="4:5" ht="15" customHeight="1">
      <c r="D696" s="589"/>
      <c r="E696" s="552"/>
    </row>
    <row r="697" spans="4:5" ht="15" customHeight="1">
      <c r="D697" s="589"/>
      <c r="E697" s="552"/>
    </row>
    <row r="698" spans="4:5" ht="15" customHeight="1">
      <c r="D698" s="589"/>
      <c r="E698" s="552"/>
    </row>
    <row r="699" spans="4:5" ht="15" customHeight="1">
      <c r="D699" s="589"/>
      <c r="E699" s="552"/>
    </row>
    <row r="700" spans="4:5" ht="15" customHeight="1">
      <c r="D700" s="589"/>
      <c r="E700" s="552"/>
    </row>
    <row r="701" spans="4:5" ht="15" customHeight="1">
      <c r="D701" s="589"/>
      <c r="E701" s="552"/>
    </row>
    <row r="702" spans="4:5" ht="15" customHeight="1">
      <c r="D702" s="589"/>
      <c r="E702" s="552"/>
    </row>
    <row r="703" spans="4:5" ht="15" customHeight="1">
      <c r="D703" s="589"/>
      <c r="E703" s="552"/>
    </row>
    <row r="704" spans="4:5" ht="15" customHeight="1">
      <c r="D704" s="589"/>
      <c r="E704" s="552"/>
    </row>
    <row r="705" spans="4:5" ht="15" customHeight="1">
      <c r="D705" s="589"/>
      <c r="E705" s="552"/>
    </row>
    <row r="706" spans="4:5" ht="15" customHeight="1">
      <c r="D706" s="589"/>
      <c r="E706" s="552"/>
    </row>
    <row r="707" spans="4:5" ht="15" customHeight="1">
      <c r="D707" s="589"/>
      <c r="E707" s="552"/>
    </row>
    <row r="708" spans="4:5" ht="15" customHeight="1">
      <c r="D708" s="589"/>
      <c r="E708" s="552"/>
    </row>
    <row r="709" spans="4:5" ht="15" customHeight="1">
      <c r="D709" s="589"/>
      <c r="E709" s="552"/>
    </row>
    <row r="710" spans="4:5" ht="15" customHeight="1">
      <c r="D710" s="589"/>
      <c r="E710" s="552"/>
    </row>
    <row r="711" spans="4:5" ht="15" customHeight="1">
      <c r="D711" s="589"/>
      <c r="E711" s="552"/>
    </row>
    <row r="712" spans="4:5" ht="15" customHeight="1">
      <c r="D712" s="589"/>
      <c r="E712" s="552"/>
    </row>
    <row r="713" spans="4:5" ht="15" customHeight="1">
      <c r="D713" s="589"/>
      <c r="E713" s="552"/>
    </row>
    <row r="714" spans="4:5" ht="15" customHeight="1">
      <c r="D714" s="589"/>
      <c r="E714" s="552"/>
    </row>
    <row r="715" spans="4:5" ht="15" customHeight="1">
      <c r="D715" s="589"/>
      <c r="E715" s="552"/>
    </row>
    <row r="716" spans="4:5" ht="15" customHeight="1">
      <c r="D716" s="589"/>
      <c r="E716" s="552"/>
    </row>
    <row r="717" spans="4:5" ht="15" customHeight="1">
      <c r="D717" s="589"/>
      <c r="E717" s="552"/>
    </row>
    <row r="718" spans="4:5" ht="15" customHeight="1">
      <c r="D718" s="589"/>
      <c r="E718" s="552"/>
    </row>
    <row r="719" spans="4:5" ht="15" customHeight="1">
      <c r="D719" s="589"/>
      <c r="E719" s="552"/>
    </row>
    <row r="720" spans="4:5" ht="15" customHeight="1">
      <c r="D720" s="589"/>
      <c r="E720" s="552"/>
    </row>
    <row r="721" spans="4:5" ht="15" customHeight="1">
      <c r="D721" s="589"/>
      <c r="E721" s="552"/>
    </row>
    <row r="722" spans="4:5" ht="15" customHeight="1">
      <c r="D722" s="589"/>
      <c r="E722" s="552"/>
    </row>
    <row r="723" spans="4:5" ht="15" customHeight="1">
      <c r="D723" s="589"/>
      <c r="E723" s="552"/>
    </row>
    <row r="724" spans="4:5" ht="15" customHeight="1">
      <c r="D724" s="589"/>
      <c r="E724" s="552"/>
    </row>
    <row r="725" spans="4:5" ht="15" customHeight="1">
      <c r="D725" s="589"/>
      <c r="E725" s="552"/>
    </row>
    <row r="726" spans="4:5" ht="15" customHeight="1">
      <c r="D726" s="589"/>
      <c r="E726" s="552"/>
    </row>
    <row r="727" spans="4:5" ht="15" customHeight="1">
      <c r="D727" s="589"/>
      <c r="E727" s="552"/>
    </row>
    <row r="728" spans="4:5" ht="15" customHeight="1">
      <c r="D728" s="589"/>
      <c r="E728" s="552"/>
    </row>
    <row r="729" spans="4:5" ht="15" customHeight="1">
      <c r="D729" s="589"/>
      <c r="E729" s="552"/>
    </row>
    <row r="730" spans="4:5" ht="15" customHeight="1">
      <c r="D730" s="589"/>
      <c r="E730" s="552"/>
    </row>
    <row r="731" spans="4:5" ht="15" customHeight="1">
      <c r="D731" s="589"/>
      <c r="E731" s="552"/>
    </row>
    <row r="732" spans="4:5" ht="15" customHeight="1">
      <c r="D732" s="589"/>
      <c r="E732" s="552"/>
    </row>
    <row r="733" spans="4:5" ht="15" customHeight="1">
      <c r="D733" s="589"/>
      <c r="E733" s="552"/>
    </row>
    <row r="734" spans="4:5" ht="15" customHeight="1">
      <c r="D734" s="589"/>
      <c r="E734" s="552"/>
    </row>
    <row r="735" spans="4:5" ht="15" customHeight="1">
      <c r="D735" s="589"/>
      <c r="E735" s="552"/>
    </row>
    <row r="736" spans="4:5" ht="15" customHeight="1">
      <c r="D736" s="589"/>
      <c r="E736" s="552"/>
    </row>
    <row r="737" spans="4:5" ht="15" customHeight="1">
      <c r="D737" s="589"/>
      <c r="E737" s="552"/>
    </row>
    <row r="738" spans="4:5" ht="15" customHeight="1">
      <c r="D738" s="589"/>
      <c r="E738" s="552"/>
    </row>
    <row r="739" spans="4:5" ht="15" customHeight="1">
      <c r="D739" s="589"/>
      <c r="E739" s="552"/>
    </row>
    <row r="740" spans="4:5" ht="15" customHeight="1">
      <c r="D740" s="589"/>
      <c r="E740" s="552"/>
    </row>
    <row r="741" spans="4:5" ht="15" customHeight="1">
      <c r="D741" s="589"/>
      <c r="E741" s="552"/>
    </row>
    <row r="742" spans="4:5" ht="15" customHeight="1">
      <c r="D742" s="589"/>
      <c r="E742" s="552"/>
    </row>
    <row r="743" spans="4:5" ht="15" customHeight="1">
      <c r="D743" s="589"/>
      <c r="E743" s="552"/>
    </row>
    <row r="744" spans="4:5" ht="15" customHeight="1">
      <c r="D744" s="589"/>
      <c r="E744" s="552"/>
    </row>
    <row r="745" spans="4:5" ht="15" customHeight="1">
      <c r="D745" s="589"/>
      <c r="E745" s="552"/>
    </row>
    <row r="746" spans="4:5" ht="15" customHeight="1">
      <c r="D746" s="589"/>
      <c r="E746" s="552"/>
    </row>
    <row r="747" spans="4:5" ht="15" customHeight="1">
      <c r="D747" s="589"/>
      <c r="E747" s="552"/>
    </row>
    <row r="748" spans="4:5" ht="15" customHeight="1">
      <c r="D748" s="589"/>
      <c r="E748" s="552"/>
    </row>
    <row r="749" spans="4:5" ht="15" customHeight="1">
      <c r="D749" s="589"/>
      <c r="E749" s="552"/>
    </row>
    <row r="750" spans="4:5" ht="15" customHeight="1">
      <c r="D750" s="589"/>
      <c r="E750" s="552"/>
    </row>
    <row r="751" spans="4:5" ht="15" customHeight="1">
      <c r="D751" s="589"/>
      <c r="E751" s="552"/>
    </row>
    <row r="752" spans="4:5" ht="15" customHeight="1">
      <c r="D752" s="589"/>
      <c r="E752" s="552"/>
    </row>
    <row r="753" spans="4:5" ht="15" customHeight="1">
      <c r="D753" s="589"/>
      <c r="E753" s="552"/>
    </row>
    <row r="754" spans="4:5" ht="15" customHeight="1">
      <c r="D754" s="589"/>
      <c r="E754" s="552"/>
    </row>
    <row r="755" spans="4:5" ht="15" customHeight="1">
      <c r="D755" s="589"/>
      <c r="E755" s="552"/>
    </row>
    <row r="756" spans="4:5" ht="15" customHeight="1">
      <c r="D756" s="589"/>
      <c r="E756" s="552"/>
    </row>
    <row r="757" spans="4:5" ht="15" customHeight="1">
      <c r="D757" s="589"/>
      <c r="E757" s="552"/>
    </row>
    <row r="758" spans="4:5" ht="15" customHeight="1">
      <c r="D758" s="589"/>
      <c r="E758" s="552"/>
    </row>
    <row r="759" spans="4:5" ht="15" customHeight="1">
      <c r="D759" s="589"/>
      <c r="E759" s="552"/>
    </row>
    <row r="760" spans="4:5" ht="15" customHeight="1">
      <c r="D760" s="589"/>
      <c r="E760" s="552"/>
    </row>
    <row r="761" spans="4:5" ht="15" customHeight="1">
      <c r="D761" s="589"/>
      <c r="E761" s="552"/>
    </row>
    <row r="762" spans="4:5" ht="15" customHeight="1">
      <c r="D762" s="589"/>
      <c r="E762" s="552"/>
    </row>
    <row r="763" spans="4:5" ht="15" customHeight="1">
      <c r="D763" s="589"/>
      <c r="E763" s="552"/>
    </row>
    <row r="764" spans="4:5" ht="15" customHeight="1">
      <c r="D764" s="589"/>
      <c r="E764" s="552"/>
    </row>
    <row r="765" spans="4:5" ht="15" customHeight="1">
      <c r="D765" s="589"/>
      <c r="E765" s="552"/>
    </row>
    <row r="766" spans="4:5" ht="15" customHeight="1">
      <c r="D766" s="589"/>
      <c r="E766" s="552"/>
    </row>
    <row r="767" spans="4:5" ht="15" customHeight="1">
      <c r="D767" s="589"/>
      <c r="E767" s="552"/>
    </row>
    <row r="768" spans="4:5" ht="15" customHeight="1">
      <c r="D768" s="589"/>
      <c r="E768" s="552"/>
    </row>
    <row r="769" spans="4:5" ht="15" customHeight="1">
      <c r="D769" s="589"/>
      <c r="E769" s="552"/>
    </row>
    <row r="770" spans="4:5" ht="15" customHeight="1">
      <c r="D770" s="589"/>
      <c r="E770" s="552"/>
    </row>
    <row r="771" spans="4:5" ht="15" customHeight="1">
      <c r="D771" s="589"/>
      <c r="E771" s="552"/>
    </row>
    <row r="772" spans="4:5" ht="15" customHeight="1">
      <c r="D772" s="589"/>
      <c r="E772" s="552"/>
    </row>
    <row r="773" spans="4:5" ht="15" customHeight="1">
      <c r="D773" s="589"/>
      <c r="E773" s="552"/>
    </row>
    <row r="774" spans="4:5" ht="15" customHeight="1">
      <c r="D774" s="589"/>
      <c r="E774" s="552"/>
    </row>
    <row r="775" spans="4:5" ht="15" customHeight="1">
      <c r="D775" s="589"/>
      <c r="E775" s="552"/>
    </row>
    <row r="776" spans="4:5" ht="15" customHeight="1">
      <c r="D776" s="589"/>
      <c r="E776" s="552"/>
    </row>
    <row r="777" spans="4:5" ht="15" customHeight="1">
      <c r="D777" s="589"/>
      <c r="E777" s="552"/>
    </row>
    <row r="778" spans="4:5" ht="15" customHeight="1">
      <c r="D778" s="589"/>
      <c r="E778" s="552"/>
    </row>
    <row r="779" spans="4:5" ht="15" customHeight="1">
      <c r="D779" s="589"/>
      <c r="E779" s="552"/>
    </row>
    <row r="780" spans="4:5" ht="15" customHeight="1">
      <c r="D780" s="589"/>
      <c r="E780" s="552"/>
    </row>
    <row r="781" spans="4:5" ht="15" customHeight="1">
      <c r="D781" s="589"/>
      <c r="E781" s="552"/>
    </row>
    <row r="782" spans="4:5" ht="15" customHeight="1">
      <c r="D782" s="589"/>
      <c r="E782" s="552"/>
    </row>
    <row r="783" spans="4:5" ht="15" customHeight="1">
      <c r="D783" s="589"/>
      <c r="E783" s="552"/>
    </row>
    <row r="784" spans="4:5" ht="15" customHeight="1">
      <c r="D784" s="589"/>
      <c r="E784" s="552"/>
    </row>
    <row r="785" spans="4:5" ht="15" customHeight="1">
      <c r="D785" s="589"/>
      <c r="E785" s="552"/>
    </row>
    <row r="786" spans="4:5" ht="15" customHeight="1">
      <c r="D786" s="589"/>
      <c r="E786" s="552"/>
    </row>
    <row r="787" spans="4:5" ht="15" customHeight="1">
      <c r="D787" s="589"/>
      <c r="E787" s="552"/>
    </row>
    <row r="788" spans="4:5" ht="15" customHeight="1">
      <c r="D788" s="589"/>
      <c r="E788" s="552"/>
    </row>
    <row r="789" spans="4:5" ht="15" customHeight="1">
      <c r="D789" s="589"/>
      <c r="E789" s="552"/>
    </row>
    <row r="790" spans="4:5" ht="15" customHeight="1">
      <c r="D790" s="589"/>
      <c r="E790" s="552"/>
    </row>
    <row r="791" spans="4:5" ht="15" customHeight="1">
      <c r="D791" s="589"/>
      <c r="E791" s="552"/>
    </row>
    <row r="792" spans="4:5" ht="15" customHeight="1">
      <c r="D792" s="589"/>
      <c r="E792" s="552"/>
    </row>
    <row r="793" spans="4:5" ht="15" customHeight="1">
      <c r="D793" s="589"/>
      <c r="E793" s="552"/>
    </row>
    <row r="794" spans="4:5" ht="15" customHeight="1">
      <c r="D794" s="589"/>
      <c r="E794" s="552"/>
    </row>
    <row r="795" spans="4:5" ht="15" customHeight="1">
      <c r="D795" s="589"/>
      <c r="E795" s="552"/>
    </row>
    <row r="796" spans="4:5" ht="15" customHeight="1">
      <c r="D796" s="589"/>
      <c r="E796" s="552"/>
    </row>
    <row r="797" spans="4:5" ht="15" customHeight="1">
      <c r="D797" s="589"/>
      <c r="E797" s="552"/>
    </row>
    <row r="798" spans="4:5" ht="15" customHeight="1">
      <c r="D798" s="589"/>
      <c r="E798" s="552"/>
    </row>
    <row r="799" spans="4:5" ht="15" customHeight="1">
      <c r="D799" s="589"/>
      <c r="E799" s="552"/>
    </row>
    <row r="800" spans="4:5" ht="15" customHeight="1">
      <c r="D800" s="589"/>
      <c r="E800" s="552"/>
    </row>
    <row r="801" spans="4:5" ht="15" customHeight="1">
      <c r="D801" s="589"/>
      <c r="E801" s="552"/>
    </row>
    <row r="802" spans="4:5" ht="15" customHeight="1">
      <c r="D802" s="589"/>
      <c r="E802" s="552"/>
    </row>
    <row r="803" spans="4:5" ht="15" customHeight="1">
      <c r="D803" s="589"/>
      <c r="E803" s="552"/>
    </row>
    <row r="804" spans="4:5" ht="15" customHeight="1">
      <c r="D804" s="589"/>
      <c r="E804" s="552"/>
    </row>
    <row r="805" spans="4:5" ht="15" customHeight="1">
      <c r="D805" s="589"/>
      <c r="E805" s="552"/>
    </row>
    <row r="806" spans="4:5" ht="15" customHeight="1">
      <c r="D806" s="589"/>
      <c r="E806" s="552"/>
    </row>
    <row r="807" spans="4:5" ht="15" customHeight="1">
      <c r="D807" s="589"/>
      <c r="E807" s="552"/>
    </row>
    <row r="808" spans="4:5" ht="15" customHeight="1">
      <c r="D808" s="589"/>
      <c r="E808" s="552"/>
    </row>
    <row r="809" spans="4:5" ht="15" customHeight="1">
      <c r="D809" s="589"/>
      <c r="E809" s="552"/>
    </row>
    <row r="810" spans="4:5" ht="15" customHeight="1">
      <c r="D810" s="589"/>
      <c r="E810" s="552"/>
    </row>
    <row r="811" spans="4:5" ht="15" customHeight="1">
      <c r="D811" s="589"/>
      <c r="E811" s="552"/>
    </row>
    <row r="812" spans="4:5" ht="15" customHeight="1">
      <c r="D812" s="589"/>
      <c r="E812" s="552"/>
    </row>
    <row r="813" spans="4:5" ht="15" customHeight="1">
      <c r="D813" s="589"/>
      <c r="E813" s="552"/>
    </row>
    <row r="814" spans="4:5" ht="15" customHeight="1">
      <c r="D814" s="589"/>
      <c r="E814" s="552"/>
    </row>
    <row r="815" spans="4:5" ht="15" customHeight="1">
      <c r="D815" s="589"/>
      <c r="E815" s="552"/>
    </row>
    <row r="816" spans="4:5" ht="15" customHeight="1">
      <c r="D816" s="589"/>
      <c r="E816" s="552"/>
    </row>
    <row r="817" spans="4:5" ht="15" customHeight="1">
      <c r="D817" s="589"/>
      <c r="E817" s="552"/>
    </row>
    <row r="818" spans="4:5" ht="15" customHeight="1">
      <c r="D818" s="589"/>
      <c r="E818" s="552"/>
    </row>
    <row r="819" spans="4:5" ht="15" customHeight="1">
      <c r="D819" s="589"/>
      <c r="E819" s="552"/>
    </row>
    <row r="820" spans="4:5" ht="15" customHeight="1">
      <c r="D820" s="589"/>
      <c r="E820" s="552"/>
    </row>
    <row r="821" spans="4:5" ht="15" customHeight="1">
      <c r="D821" s="589"/>
      <c r="E821" s="552"/>
    </row>
    <row r="822" spans="4:5" ht="15" customHeight="1">
      <c r="D822" s="589"/>
      <c r="E822" s="552"/>
    </row>
    <row r="823" spans="4:5" ht="15" customHeight="1">
      <c r="D823" s="589"/>
      <c r="E823" s="552"/>
    </row>
    <row r="824" spans="4:5" ht="15" customHeight="1">
      <c r="D824" s="589"/>
      <c r="E824" s="552"/>
    </row>
    <row r="825" spans="4:5" ht="15" customHeight="1">
      <c r="D825" s="589"/>
      <c r="E825" s="552"/>
    </row>
    <row r="826" spans="4:5" ht="15" customHeight="1">
      <c r="D826" s="589"/>
      <c r="E826" s="552"/>
    </row>
    <row r="827" spans="4:5" ht="15" customHeight="1">
      <c r="D827" s="589"/>
      <c r="E827" s="552"/>
    </row>
    <row r="828" spans="4:5" ht="15" customHeight="1">
      <c r="D828" s="589"/>
      <c r="E828" s="552"/>
    </row>
    <row r="829" spans="4:5" ht="15" customHeight="1">
      <c r="D829" s="589"/>
      <c r="E829" s="552"/>
    </row>
    <row r="830" spans="4:5" ht="15" customHeight="1">
      <c r="D830" s="589"/>
      <c r="E830" s="552"/>
    </row>
    <row r="831" spans="4:5" ht="15" customHeight="1">
      <c r="D831" s="589"/>
      <c r="E831" s="552"/>
    </row>
    <row r="832" spans="4:5" ht="15" customHeight="1">
      <c r="D832" s="589"/>
      <c r="E832" s="552"/>
    </row>
    <row r="833" spans="4:5" ht="15" customHeight="1">
      <c r="D833" s="589"/>
      <c r="E833" s="552"/>
    </row>
    <row r="834" spans="4:5" ht="15" customHeight="1">
      <c r="D834" s="589"/>
      <c r="E834" s="552"/>
    </row>
    <row r="835" spans="4:5" ht="15" customHeight="1">
      <c r="D835" s="589"/>
      <c r="E835" s="552"/>
    </row>
    <row r="836" spans="4:5" ht="15" customHeight="1">
      <c r="D836" s="589"/>
      <c r="E836" s="552"/>
    </row>
    <row r="837" spans="4:5" ht="15" customHeight="1">
      <c r="D837" s="589"/>
      <c r="E837" s="552"/>
    </row>
    <row r="838" spans="4:5" ht="15" customHeight="1">
      <c r="D838" s="589"/>
      <c r="E838" s="552"/>
    </row>
    <row r="839" spans="4:5" ht="15" customHeight="1">
      <c r="D839" s="589"/>
      <c r="E839" s="552"/>
    </row>
    <row r="840" spans="4:5" ht="15" customHeight="1">
      <c r="D840" s="589"/>
      <c r="E840" s="552"/>
    </row>
    <row r="841" spans="4:5" ht="15" customHeight="1">
      <c r="D841" s="589"/>
      <c r="E841" s="552"/>
    </row>
    <row r="842" spans="4:5" ht="15" customHeight="1">
      <c r="D842" s="589"/>
      <c r="E842" s="552"/>
    </row>
    <row r="843" spans="4:5" ht="15" customHeight="1">
      <c r="D843" s="589"/>
      <c r="E843" s="552"/>
    </row>
    <row r="844" spans="4:5" ht="15" customHeight="1">
      <c r="D844" s="589"/>
      <c r="E844" s="552"/>
    </row>
    <row r="845" spans="4:5" ht="15" customHeight="1">
      <c r="D845" s="589"/>
      <c r="E845" s="552"/>
    </row>
    <row r="846" spans="4:5" ht="15" customHeight="1">
      <c r="D846" s="589"/>
      <c r="E846" s="552"/>
    </row>
    <row r="847" spans="4:5" ht="15" customHeight="1">
      <c r="D847" s="589"/>
      <c r="E847" s="552"/>
    </row>
    <row r="848" spans="4:5" ht="15" customHeight="1">
      <c r="D848" s="589"/>
      <c r="E848" s="552"/>
    </row>
    <row r="849" spans="4:5" ht="15" customHeight="1">
      <c r="D849" s="589"/>
      <c r="E849" s="552"/>
    </row>
    <row r="850" spans="4:5" ht="15" customHeight="1">
      <c r="D850" s="589"/>
      <c r="E850" s="552"/>
    </row>
    <row r="851" spans="4:5" ht="15" customHeight="1">
      <c r="D851" s="589"/>
      <c r="E851" s="552"/>
    </row>
    <row r="852" spans="4:5" ht="15" customHeight="1">
      <c r="D852" s="589"/>
      <c r="E852" s="552"/>
    </row>
    <row r="853" spans="4:5" ht="15" customHeight="1">
      <c r="D853" s="589"/>
      <c r="E853" s="552"/>
    </row>
    <row r="854" spans="4:5" ht="15" customHeight="1">
      <c r="D854" s="589"/>
      <c r="E854" s="552"/>
    </row>
    <row r="855" spans="4:5" ht="15" customHeight="1">
      <c r="D855" s="589"/>
      <c r="E855" s="552"/>
    </row>
    <row r="856" spans="4:5" ht="15" customHeight="1">
      <c r="D856" s="589"/>
      <c r="E856" s="552"/>
    </row>
    <row r="857" spans="4:5" ht="15" customHeight="1">
      <c r="D857" s="589"/>
      <c r="E857" s="552"/>
    </row>
    <row r="858" spans="4:5" ht="15" customHeight="1">
      <c r="D858" s="589"/>
      <c r="E858" s="552"/>
    </row>
    <row r="859" spans="4:5" ht="15" customHeight="1">
      <c r="D859" s="589"/>
      <c r="E859" s="552"/>
    </row>
    <row r="860" spans="4:5" ht="15" customHeight="1">
      <c r="D860" s="589"/>
      <c r="E860" s="552"/>
    </row>
    <row r="861" spans="4:5" ht="15" customHeight="1">
      <c r="D861" s="589"/>
      <c r="E861" s="552"/>
    </row>
    <row r="862" spans="4:5" ht="15" customHeight="1">
      <c r="D862" s="589"/>
      <c r="E862" s="552"/>
    </row>
    <row r="863" spans="4:5" ht="15" customHeight="1">
      <c r="D863" s="589"/>
      <c r="E863" s="552"/>
    </row>
    <row r="864" spans="4:5" ht="15" customHeight="1">
      <c r="D864" s="589"/>
      <c r="E864" s="552"/>
    </row>
    <row r="865" spans="4:5" ht="15" customHeight="1">
      <c r="D865" s="589"/>
      <c r="E865" s="552"/>
    </row>
    <row r="866" spans="4:5" ht="15" customHeight="1">
      <c r="D866" s="589"/>
      <c r="E866" s="552"/>
    </row>
    <row r="867" spans="4:5" ht="15" customHeight="1">
      <c r="D867" s="589"/>
      <c r="E867" s="552"/>
    </row>
    <row r="868" spans="4:5" ht="15" customHeight="1">
      <c r="D868" s="589"/>
      <c r="E868" s="552"/>
    </row>
    <row r="869" spans="4:5" ht="15" customHeight="1">
      <c r="D869" s="589"/>
      <c r="E869" s="552"/>
    </row>
    <row r="870" spans="4:5" ht="15" customHeight="1">
      <c r="D870" s="589"/>
      <c r="E870" s="552"/>
    </row>
    <row r="871" spans="4:5" ht="15" customHeight="1">
      <c r="D871" s="589"/>
      <c r="E871" s="552"/>
    </row>
    <row r="872" spans="4:5" ht="15" customHeight="1">
      <c r="D872" s="589"/>
      <c r="E872" s="552"/>
    </row>
    <row r="873" spans="4:5" ht="15" customHeight="1">
      <c r="D873" s="589"/>
      <c r="E873" s="552"/>
    </row>
    <row r="874" spans="4:5" ht="15" customHeight="1">
      <c r="D874" s="589"/>
      <c r="E874" s="552"/>
    </row>
    <row r="875" spans="4:5" ht="15" customHeight="1">
      <c r="D875" s="589"/>
      <c r="E875" s="552"/>
    </row>
    <row r="876" spans="4:5" ht="15" customHeight="1">
      <c r="D876" s="589"/>
      <c r="E876" s="552"/>
    </row>
    <row r="877" spans="4:5" ht="15" customHeight="1">
      <c r="D877" s="589"/>
      <c r="E877" s="552"/>
    </row>
    <row r="878" spans="4:5" ht="15" customHeight="1">
      <c r="D878" s="589"/>
      <c r="E878" s="552"/>
    </row>
    <row r="879" spans="4:5" ht="15" customHeight="1">
      <c r="D879" s="589"/>
      <c r="E879" s="552"/>
    </row>
    <row r="880" spans="4:5" ht="15" customHeight="1">
      <c r="D880" s="589"/>
      <c r="E880" s="552"/>
    </row>
    <row r="881" spans="4:5" ht="15" customHeight="1">
      <c r="D881" s="589"/>
      <c r="E881" s="552"/>
    </row>
    <row r="882" spans="4:5" ht="15" customHeight="1">
      <c r="D882" s="589"/>
      <c r="E882" s="552"/>
    </row>
    <row r="883" spans="4:5" ht="15" customHeight="1">
      <c r="D883" s="589"/>
      <c r="E883" s="552"/>
    </row>
    <row r="884" spans="4:5" ht="15" customHeight="1">
      <c r="D884" s="589"/>
      <c r="E884" s="552"/>
    </row>
    <row r="885" spans="4:5" ht="15" customHeight="1">
      <c r="D885" s="589"/>
      <c r="E885" s="552"/>
    </row>
    <row r="886" spans="4:5" ht="15" customHeight="1">
      <c r="D886" s="589"/>
      <c r="E886" s="552"/>
    </row>
    <row r="887" spans="4:5" ht="15" customHeight="1">
      <c r="D887" s="589"/>
      <c r="E887" s="552"/>
    </row>
    <row r="888" spans="4:5" ht="15" customHeight="1">
      <c r="D888" s="589"/>
      <c r="E888" s="552"/>
    </row>
    <row r="889" spans="4:5" ht="15" customHeight="1">
      <c r="D889" s="589"/>
      <c r="E889" s="552"/>
    </row>
    <row r="890" spans="4:5" ht="15" customHeight="1">
      <c r="D890" s="589"/>
      <c r="E890" s="552"/>
    </row>
    <row r="891" spans="4:5" ht="15" customHeight="1">
      <c r="D891" s="589"/>
      <c r="E891" s="552"/>
    </row>
    <row r="892" spans="4:5" ht="15" customHeight="1">
      <c r="D892" s="589"/>
      <c r="E892" s="552"/>
    </row>
    <row r="893" spans="4:5" ht="15" customHeight="1">
      <c r="D893" s="589"/>
      <c r="E893" s="552"/>
    </row>
    <row r="894" spans="4:5" ht="15" customHeight="1">
      <c r="D894" s="589"/>
      <c r="E894" s="552"/>
    </row>
    <row r="895" spans="4:5" ht="15" customHeight="1">
      <c r="D895" s="589"/>
      <c r="E895" s="552"/>
    </row>
    <row r="896" spans="4:5" ht="15" customHeight="1">
      <c r="D896" s="589"/>
      <c r="E896" s="552"/>
    </row>
    <row r="897" spans="4:5" ht="15" customHeight="1">
      <c r="D897" s="589"/>
      <c r="E897" s="552"/>
    </row>
    <row r="898" spans="4:5" ht="15" customHeight="1">
      <c r="D898" s="589"/>
      <c r="E898" s="552"/>
    </row>
    <row r="899" spans="4:5" ht="15" customHeight="1">
      <c r="D899" s="589"/>
      <c r="E899" s="552"/>
    </row>
    <row r="900" spans="4:5" ht="15" customHeight="1">
      <c r="D900" s="589"/>
      <c r="E900" s="552"/>
    </row>
    <row r="901" spans="4:5" ht="15" customHeight="1">
      <c r="D901" s="589"/>
      <c r="E901" s="552"/>
    </row>
    <row r="902" spans="4:5" ht="15" customHeight="1">
      <c r="D902" s="589"/>
      <c r="E902" s="552"/>
    </row>
    <row r="903" spans="4:5" ht="15" customHeight="1">
      <c r="D903" s="589"/>
      <c r="E903" s="552"/>
    </row>
    <row r="904" spans="4:5" ht="15" customHeight="1">
      <c r="D904" s="589"/>
      <c r="E904" s="552"/>
    </row>
    <row r="905" spans="4:5" ht="15" customHeight="1">
      <c r="D905" s="589"/>
      <c r="E905" s="552"/>
    </row>
    <row r="906" spans="4:5" ht="15" customHeight="1">
      <c r="D906" s="589"/>
      <c r="E906" s="552"/>
    </row>
    <row r="907" spans="4:5" ht="15" customHeight="1">
      <c r="D907" s="589"/>
      <c r="E907" s="552"/>
    </row>
    <row r="908" spans="4:5" ht="15" customHeight="1">
      <c r="D908" s="589"/>
      <c r="E908" s="552"/>
    </row>
    <row r="909" spans="4:5" ht="15" customHeight="1">
      <c r="D909" s="589"/>
      <c r="E909" s="552"/>
    </row>
    <row r="910" spans="4:5" ht="15" customHeight="1">
      <c r="D910" s="589"/>
      <c r="E910" s="552"/>
    </row>
    <row r="911" spans="4:5" ht="15" customHeight="1">
      <c r="D911" s="589"/>
      <c r="E911" s="552"/>
    </row>
    <row r="912" spans="4:5" ht="15" customHeight="1">
      <c r="D912" s="589"/>
      <c r="E912" s="552"/>
    </row>
    <row r="913" spans="4:5" ht="15" customHeight="1">
      <c r="D913" s="589"/>
      <c r="E913" s="552"/>
    </row>
    <row r="914" spans="4:5" ht="15" customHeight="1">
      <c r="D914" s="589"/>
      <c r="E914" s="552"/>
    </row>
    <row r="915" spans="4:5" ht="15" customHeight="1">
      <c r="D915" s="589"/>
      <c r="E915" s="552"/>
    </row>
    <row r="916" spans="4:5" ht="15" customHeight="1">
      <c r="D916" s="589"/>
      <c r="E916" s="552"/>
    </row>
    <row r="917" spans="4:5" ht="15" customHeight="1">
      <c r="D917" s="589"/>
      <c r="E917" s="552"/>
    </row>
    <row r="918" spans="4:5" ht="15" customHeight="1">
      <c r="D918" s="589"/>
      <c r="E918" s="552"/>
    </row>
    <row r="919" spans="4:5" ht="15" customHeight="1">
      <c r="D919" s="589"/>
      <c r="E919" s="552"/>
    </row>
    <row r="920" spans="4:5" ht="15" customHeight="1">
      <c r="D920" s="589"/>
      <c r="E920" s="552"/>
    </row>
    <row r="921" spans="4:5" ht="15" customHeight="1">
      <c r="D921" s="589"/>
      <c r="E921" s="552"/>
    </row>
    <row r="922" spans="4:5" ht="15" customHeight="1">
      <c r="D922" s="589"/>
      <c r="E922" s="552"/>
    </row>
    <row r="923" spans="4:5" ht="15" customHeight="1">
      <c r="D923" s="589"/>
      <c r="E923" s="552"/>
    </row>
    <row r="924" spans="4:5" ht="15" customHeight="1">
      <c r="D924" s="589"/>
      <c r="E924" s="552"/>
    </row>
    <row r="925" spans="4:5" ht="15" customHeight="1">
      <c r="D925" s="589"/>
      <c r="E925" s="552"/>
    </row>
    <row r="926" spans="4:5" ht="15" customHeight="1">
      <c r="D926" s="589"/>
      <c r="E926" s="552"/>
    </row>
    <row r="927" spans="4:5" ht="15" customHeight="1">
      <c r="D927" s="589"/>
      <c r="E927" s="552"/>
    </row>
    <row r="928" spans="4:5" ht="15" customHeight="1">
      <c r="D928" s="589"/>
      <c r="E928" s="552"/>
    </row>
    <row r="929" spans="4:5" ht="15" customHeight="1">
      <c r="D929" s="589"/>
      <c r="E929" s="552"/>
    </row>
    <row r="930" spans="4:5" ht="15" customHeight="1">
      <c r="D930" s="589"/>
      <c r="E930" s="552"/>
    </row>
    <row r="931" spans="4:5" ht="15" customHeight="1">
      <c r="D931" s="589"/>
      <c r="E931" s="552"/>
    </row>
    <row r="932" spans="4:5" ht="15" customHeight="1">
      <c r="D932" s="589"/>
      <c r="E932" s="552"/>
    </row>
    <row r="933" spans="4:5" ht="15" customHeight="1">
      <c r="D933" s="589"/>
      <c r="E933" s="552"/>
    </row>
    <row r="934" spans="4:5" ht="15" customHeight="1">
      <c r="D934" s="589"/>
      <c r="E934" s="552"/>
    </row>
    <row r="935" spans="4:5" ht="15" customHeight="1">
      <c r="D935" s="589"/>
      <c r="E935" s="552"/>
    </row>
    <row r="936" spans="4:5" ht="15" customHeight="1">
      <c r="D936" s="589"/>
      <c r="E936" s="552"/>
    </row>
    <row r="937" spans="4:5" ht="15" customHeight="1">
      <c r="D937" s="589"/>
      <c r="E937" s="552"/>
    </row>
    <row r="938" spans="4:5" ht="15" customHeight="1">
      <c r="D938" s="589"/>
      <c r="E938" s="552"/>
    </row>
    <row r="939" spans="4:5" ht="15" customHeight="1">
      <c r="D939" s="589"/>
      <c r="E939" s="552"/>
    </row>
    <row r="940" spans="4:5" ht="15" customHeight="1">
      <c r="D940" s="589"/>
      <c r="E940" s="552"/>
    </row>
    <row r="941" spans="4:5" ht="15" customHeight="1">
      <c r="D941" s="589"/>
      <c r="E941" s="552"/>
    </row>
    <row r="942" spans="4:5" ht="15" customHeight="1">
      <c r="D942" s="589"/>
      <c r="E942" s="552"/>
    </row>
    <row r="943" spans="4:5" ht="15" customHeight="1">
      <c r="D943" s="589"/>
      <c r="E943" s="552"/>
    </row>
    <row r="944" spans="4:5" ht="15" customHeight="1">
      <c r="D944" s="589"/>
      <c r="E944" s="552"/>
    </row>
    <row r="945" spans="4:5" ht="15" customHeight="1">
      <c r="D945" s="589"/>
      <c r="E945" s="552"/>
    </row>
    <row r="946" spans="4:5" ht="15" customHeight="1">
      <c r="D946" s="589"/>
      <c r="E946" s="552"/>
    </row>
    <row r="947" spans="4:5" ht="15" customHeight="1">
      <c r="D947" s="589"/>
      <c r="E947" s="552"/>
    </row>
    <row r="948" spans="4:5" ht="15" customHeight="1">
      <c r="D948" s="589"/>
      <c r="E948" s="552"/>
    </row>
    <row r="949" spans="4:5" ht="15" customHeight="1">
      <c r="D949" s="589"/>
      <c r="E949" s="552"/>
    </row>
    <row r="950" spans="4:5" ht="15" customHeight="1">
      <c r="D950" s="589"/>
      <c r="E950" s="552"/>
    </row>
    <row r="951" spans="4:5" ht="15" customHeight="1">
      <c r="D951" s="589"/>
      <c r="E951" s="552"/>
    </row>
    <row r="952" spans="4:5" ht="15" customHeight="1">
      <c r="D952" s="589"/>
      <c r="E952" s="552"/>
    </row>
    <row r="953" spans="4:5" ht="15" customHeight="1">
      <c r="D953" s="589"/>
      <c r="E953" s="552"/>
    </row>
    <row r="954" spans="4:5" ht="15" customHeight="1">
      <c r="D954" s="589"/>
      <c r="E954" s="552"/>
    </row>
    <row r="955" spans="4:5" ht="15" customHeight="1">
      <c r="D955" s="589"/>
      <c r="E955" s="552"/>
    </row>
    <row r="956" spans="4:5" ht="15" customHeight="1">
      <c r="D956" s="589"/>
      <c r="E956" s="552"/>
    </row>
    <row r="957" spans="4:5" ht="15" customHeight="1">
      <c r="D957" s="589"/>
      <c r="E957" s="552"/>
    </row>
    <row r="958" spans="4:5" ht="15" customHeight="1">
      <c r="D958" s="589"/>
      <c r="E958" s="552"/>
    </row>
    <row r="959" spans="4:5" ht="15" customHeight="1">
      <c r="D959" s="589"/>
      <c r="E959" s="552"/>
    </row>
    <row r="960" spans="4:5" ht="15" customHeight="1">
      <c r="D960" s="589"/>
      <c r="E960" s="552"/>
    </row>
    <row r="961" spans="4:5" ht="15" customHeight="1">
      <c r="D961" s="589"/>
      <c r="E961" s="552"/>
    </row>
    <row r="962" spans="4:5" ht="15" customHeight="1">
      <c r="D962" s="589"/>
      <c r="E962" s="552"/>
    </row>
    <row r="963" spans="4:5" ht="15" customHeight="1">
      <c r="D963" s="589"/>
      <c r="E963" s="552"/>
    </row>
    <row r="964" spans="4:5" ht="15" customHeight="1">
      <c r="D964" s="589"/>
      <c r="E964" s="552"/>
    </row>
    <row r="965" spans="4:5" ht="15" customHeight="1">
      <c r="D965" s="589"/>
      <c r="E965" s="552"/>
    </row>
    <row r="966" spans="4:5" ht="15" customHeight="1">
      <c r="D966" s="589"/>
      <c r="E966" s="552"/>
    </row>
    <row r="967" spans="4:5" ht="15" customHeight="1">
      <c r="D967" s="589"/>
      <c r="E967" s="552"/>
    </row>
    <row r="968" spans="4:5" ht="15" customHeight="1">
      <c r="D968" s="589"/>
      <c r="E968" s="552"/>
    </row>
    <row r="969" spans="4:5" ht="15" customHeight="1">
      <c r="D969" s="589"/>
      <c r="E969" s="552"/>
    </row>
    <row r="970" spans="4:5" ht="15" customHeight="1">
      <c r="D970" s="589"/>
      <c r="E970" s="552"/>
    </row>
    <row r="971" spans="4:5" ht="15" customHeight="1">
      <c r="D971" s="589"/>
      <c r="E971" s="552"/>
    </row>
    <row r="972" spans="4:5" ht="15" customHeight="1">
      <c r="D972" s="589"/>
      <c r="E972" s="552"/>
    </row>
    <row r="973" spans="4:5" ht="15" customHeight="1">
      <c r="D973" s="589"/>
      <c r="E973" s="552"/>
    </row>
    <row r="974" spans="4:5" ht="15" customHeight="1">
      <c r="D974" s="589"/>
      <c r="E974" s="552"/>
    </row>
    <row r="975" spans="4:5" ht="15" customHeight="1">
      <c r="D975" s="589"/>
      <c r="E975" s="552"/>
    </row>
    <row r="976" spans="4:5" ht="15" customHeight="1">
      <c r="D976" s="589"/>
      <c r="E976" s="552"/>
    </row>
    <row r="977" spans="4:5" ht="15" customHeight="1">
      <c r="D977" s="589"/>
      <c r="E977" s="552"/>
    </row>
    <row r="978" spans="4:5" ht="15" customHeight="1">
      <c r="D978" s="589"/>
      <c r="E978" s="552"/>
    </row>
    <row r="979" spans="4:5" ht="15" customHeight="1">
      <c r="D979" s="589"/>
      <c r="E979" s="552"/>
    </row>
    <row r="980" spans="4:5" ht="15" customHeight="1">
      <c r="D980" s="589"/>
      <c r="E980" s="552"/>
    </row>
    <row r="981" spans="4:5" ht="15" customHeight="1">
      <c r="D981" s="589"/>
      <c r="E981" s="552"/>
    </row>
    <row r="982" spans="4:5" ht="15" customHeight="1">
      <c r="D982" s="589"/>
      <c r="E982" s="552"/>
    </row>
    <row r="983" spans="4:5" ht="15" customHeight="1">
      <c r="D983" s="589"/>
      <c r="E983" s="552"/>
    </row>
    <row r="984" spans="4:5" ht="15" customHeight="1">
      <c r="D984" s="589"/>
      <c r="E984" s="552"/>
    </row>
    <row r="985" spans="4:5" ht="15" customHeight="1">
      <c r="D985" s="589"/>
      <c r="E985" s="552"/>
    </row>
    <row r="986" spans="4:5" ht="15" customHeight="1">
      <c r="D986" s="589"/>
      <c r="E986" s="552"/>
    </row>
    <row r="987" spans="4:5" ht="15" customHeight="1">
      <c r="D987" s="589"/>
      <c r="E987" s="552"/>
    </row>
    <row r="988" spans="4:5" ht="15" customHeight="1">
      <c r="D988" s="589"/>
      <c r="E988" s="552"/>
    </row>
    <row r="989" spans="4:5" ht="15" customHeight="1">
      <c r="D989" s="589"/>
      <c r="E989" s="552"/>
    </row>
    <row r="990" spans="4:5" ht="15" customHeight="1">
      <c r="D990" s="589"/>
      <c r="E990" s="552"/>
    </row>
    <row r="991" spans="4:5" ht="15" customHeight="1">
      <c r="D991" s="589"/>
      <c r="E991" s="552"/>
    </row>
    <row r="992" spans="4:5" ht="15" customHeight="1">
      <c r="D992" s="589"/>
      <c r="E992" s="552"/>
    </row>
    <row r="993" spans="4:5" ht="15" customHeight="1">
      <c r="D993" s="589"/>
      <c r="E993" s="552"/>
    </row>
    <row r="994" spans="4:5" ht="15" customHeight="1">
      <c r="D994" s="589"/>
      <c r="E994" s="552"/>
    </row>
    <row r="995" spans="4:5" ht="15" customHeight="1">
      <c r="D995" s="589"/>
      <c r="E995" s="552"/>
    </row>
  </sheetData>
  <sheetProtection formatCells="0" insertRows="0" insertHyperlinks="0" sort="0" autoFilter="0" pivotTables="0"/>
  <autoFilter ref="A8:P317" xr:uid="{00000000-0009-0000-0000-000000000000}"/>
  <mergeCells count="3">
    <mergeCell ref="K5:L5"/>
    <mergeCell ref="B1:P1"/>
    <mergeCell ref="B3:P3"/>
  </mergeCells>
  <conditionalFormatting sqref="B9:B317">
    <cfRule type="expression" dxfId="659" priority="366">
      <formula>$BK9="em andamento"</formula>
    </cfRule>
    <cfRule type="expression" dxfId="658" priority="365">
      <formula>$BK9="concluído"</formula>
    </cfRule>
    <cfRule type="expression" dxfId="657" priority="362">
      <formula>$AI9="não iniciado, atrasado"</formula>
    </cfRule>
    <cfRule type="expression" dxfId="656" priority="364">
      <formula>$BK9="concluído com atraso"</formula>
    </cfRule>
    <cfRule type="expression" dxfId="655" priority="363">
      <formula>$BK9="excluído"</formula>
    </cfRule>
  </conditionalFormatting>
  <conditionalFormatting sqref="F49 G177:G207 G142:G171 G209:G214">
    <cfRule type="expression" dxfId="654" priority="274" stopIfTrue="1">
      <formula>#REF!="Item do PAA completamente executado"</formula>
    </cfRule>
  </conditionalFormatting>
  <conditionalFormatting sqref="F49 G182:G207 G209:G214 G9">
    <cfRule type="expression" dxfId="653" priority="275" stopIfTrue="1">
      <formula>#REF!="Item do PAA com execução iniciada"</formula>
    </cfRule>
  </conditionalFormatting>
  <conditionalFormatting sqref="F49 G182:G207">
    <cfRule type="expression" dxfId="652" priority="273" stopIfTrue="1">
      <formula>#REF!="Item do PAA sem execução"</formula>
    </cfRule>
    <cfRule type="expression" dxfId="651" priority="272" stopIfTrue="1">
      <formula>#REF!="Item do PAA com execução interrompida"</formula>
    </cfRule>
  </conditionalFormatting>
  <conditionalFormatting sqref="F99">
    <cfRule type="expression" dxfId="650" priority="224" stopIfTrue="1">
      <formula>#REF!="Item do PAA com execução iniciada"</formula>
    </cfRule>
    <cfRule type="expression" dxfId="649" priority="220" stopIfTrue="1">
      <formula>#REF!="Sim"</formula>
    </cfRule>
    <cfRule type="expression" dxfId="648" priority="221" stopIfTrue="1">
      <formula>#REF!="Item do PAA com execução interrompida"</formula>
    </cfRule>
    <cfRule type="expression" dxfId="647" priority="222" stopIfTrue="1">
      <formula>#REF!="Item do PAA sem execução"</formula>
    </cfRule>
    <cfRule type="expression" dxfId="646" priority="223" stopIfTrue="1">
      <formula>#REF!="Item do PAA completamente executado"</formula>
    </cfRule>
  </conditionalFormatting>
  <conditionalFormatting sqref="G9">
    <cfRule type="expression" dxfId="645" priority="348" stopIfTrue="1">
      <formula>#REF!="Item do PAA sem execução"</formula>
    </cfRule>
    <cfRule type="expression" dxfId="644" priority="349" stopIfTrue="1">
      <formula>#REF!="Item do PAA completamente executado"</formula>
    </cfRule>
    <cfRule type="expression" dxfId="643" priority="350" stopIfTrue="1">
      <formula>#REF!="Sim"</formula>
    </cfRule>
    <cfRule type="expression" dxfId="642" priority="347" stopIfTrue="1">
      <formula>#REF!="Item do PAA com execução interrompida"</formula>
    </cfRule>
  </conditionalFormatting>
  <conditionalFormatting sqref="G10:G14">
    <cfRule type="expression" dxfId="641" priority="352">
      <formula>#REF!="Item do PAA com execução iniciada"</formula>
    </cfRule>
    <cfRule type="expression" dxfId="640" priority="353">
      <formula>#REF!="Item do PAA completamente executado"</formula>
    </cfRule>
    <cfRule type="expression" dxfId="639" priority="355">
      <formula>#REF!="Item do PAA sem execução"</formula>
    </cfRule>
    <cfRule type="expression" dxfId="638" priority="354">
      <formula>#REF!="Item do PAA com execução interrompida"</formula>
    </cfRule>
    <cfRule type="expression" dxfId="637" priority="356">
      <formula>#REF!="Sim"</formula>
    </cfRule>
  </conditionalFormatting>
  <conditionalFormatting sqref="G15 G17">
    <cfRule type="expression" dxfId="636" priority="359">
      <formula>#REF!="Item do PAA sem execução"</formula>
    </cfRule>
    <cfRule type="expression" dxfId="635" priority="358">
      <formula>#REF!="Item do PAA com execução interrompida"</formula>
    </cfRule>
    <cfRule type="expression" dxfId="634" priority="357">
      <formula>#REF!="Item do PAA completamente executado"</formula>
    </cfRule>
  </conditionalFormatting>
  <conditionalFormatting sqref="G15:G17 G127:G181">
    <cfRule type="expression" dxfId="633" priority="360">
      <formula>#REF!="Item do PAA com execução iniciada"</formula>
    </cfRule>
  </conditionalFormatting>
  <conditionalFormatting sqref="G15:G20">
    <cfRule type="expression" dxfId="632" priority="361">
      <formula>#REF!="Sim"</formula>
    </cfRule>
  </conditionalFormatting>
  <conditionalFormatting sqref="G16">
    <cfRule type="expression" dxfId="631" priority="346">
      <formula>#REF!="Item do PAA sem execução"</formula>
    </cfRule>
    <cfRule type="expression" dxfId="630" priority="344">
      <formula>#REF!="Item do PAA completamente executado"</formula>
    </cfRule>
    <cfRule type="expression" dxfId="629" priority="343">
      <formula>#REF!="Item do PAA com execução iniciada"</formula>
    </cfRule>
    <cfRule type="expression" dxfId="628" priority="342">
      <formula>#REF!="Item do PAA sem execução"</formula>
    </cfRule>
    <cfRule type="expression" dxfId="627" priority="341">
      <formula>#REF!="Item do PAA com execução interrompida"</formula>
    </cfRule>
    <cfRule type="expression" dxfId="626" priority="340">
      <formula>#REF!="Item do PAA completamente executado"</formula>
    </cfRule>
    <cfRule type="expression" dxfId="625" priority="345">
      <formula>#REF!="Item do PAA com execução interrompida"</formula>
    </cfRule>
  </conditionalFormatting>
  <conditionalFormatting sqref="G18:G24">
    <cfRule type="expression" dxfId="624" priority="336">
      <formula>#REF!="Item do PAA com execução iniciada"</formula>
    </cfRule>
    <cfRule type="expression" dxfId="623" priority="337">
      <formula>#REF!="Item do PAA completamente executado"</formula>
    </cfRule>
    <cfRule type="expression" dxfId="622" priority="338">
      <formula>#REF!="Item do PAA com execução interrompida"</formula>
    </cfRule>
    <cfRule type="expression" dxfId="621" priority="339">
      <formula>#REF!="Item do PAA sem execução"</formula>
    </cfRule>
  </conditionalFormatting>
  <conditionalFormatting sqref="G21:G28">
    <cfRule type="expression" dxfId="620" priority="334">
      <formula>#REF!="Sim"</formula>
    </cfRule>
  </conditionalFormatting>
  <conditionalFormatting sqref="G25:G28">
    <cfRule type="expression" dxfId="619" priority="330">
      <formula>#REF!="Item do PAA com execução iniciada"</formula>
    </cfRule>
    <cfRule type="expression" dxfId="618" priority="331">
      <formula>#REF!="Item do PAA completamente executado"</formula>
    </cfRule>
    <cfRule type="expression" dxfId="617" priority="333">
      <formula>#REF!="Item do PAA sem execução"</formula>
    </cfRule>
    <cfRule type="expression" dxfId="616" priority="332">
      <formula>#REF!="Item do PAA com execução interrompida"</formula>
    </cfRule>
  </conditionalFormatting>
  <conditionalFormatting sqref="G28">
    <cfRule type="expression" dxfId="615" priority="327">
      <formula>#REF!="Item do PAA completamente executado"</formula>
    </cfRule>
    <cfRule type="expression" dxfId="614" priority="328">
      <formula>#REF!="Item do PAA com execução interrompida"</formula>
    </cfRule>
    <cfRule type="expression" dxfId="613" priority="329">
      <formula>#REF!="Item do PAA sem execução"</formula>
    </cfRule>
    <cfRule type="expression" dxfId="612" priority="326">
      <formula>#REF!="Item do PAA com execução iniciada"</formula>
    </cfRule>
  </conditionalFormatting>
  <conditionalFormatting sqref="G29 G209:G214">
    <cfRule type="expression" dxfId="611" priority="309" stopIfTrue="1">
      <formula>#REF!="Item do PAA completamente executado"</formula>
    </cfRule>
    <cfRule type="expression" dxfId="610" priority="310" stopIfTrue="1">
      <formula>#REF!="Item do PAA com execução interrompida"</formula>
    </cfRule>
    <cfRule type="expression" dxfId="609" priority="311" stopIfTrue="1">
      <formula>#REF!="Item do PAA sem execução"</formula>
    </cfRule>
  </conditionalFormatting>
  <conditionalFormatting sqref="G30">
    <cfRule type="expression" dxfId="608" priority="312">
      <formula>#REF!="Item do PAA com execução iniciada"</formula>
    </cfRule>
    <cfRule type="expression" dxfId="607" priority="313">
      <formula>#REF!="Item do PAA completamente executado"</formula>
    </cfRule>
    <cfRule type="expression" dxfId="606" priority="314">
      <formula>#REF!="Item do PAA com execução interrompida"</formula>
    </cfRule>
    <cfRule type="expression" dxfId="605" priority="315">
      <formula>#REF!="Item do PAA sem execução"</formula>
    </cfRule>
    <cfRule type="expression" dxfId="604" priority="316">
      <formula>#REF!="Sim"</formula>
    </cfRule>
  </conditionalFormatting>
  <conditionalFormatting sqref="G31:G32">
    <cfRule type="expression" dxfId="603" priority="319" stopIfTrue="1">
      <formula>#REF!="Item do PAA com execução interrompida"</formula>
    </cfRule>
    <cfRule type="expression" dxfId="602" priority="320" stopIfTrue="1">
      <formula>#REF!="Item do PAA sem execução"</formula>
    </cfRule>
    <cfRule type="expression" dxfId="601" priority="318" stopIfTrue="1">
      <formula>#REF!="Item do PAA completamente executado"</formula>
    </cfRule>
    <cfRule type="expression" dxfId="600" priority="317" stopIfTrue="1">
      <formula>#REF!="Item do PAA com execução iniciada"</formula>
    </cfRule>
  </conditionalFormatting>
  <conditionalFormatting sqref="G31:G36 G29 G209:G214 G62:G73 G122 G130:G133 G144 G162:G171 G273:G301 G191 G216:G229 G271 G91:G103 G303:G317">
    <cfRule type="expression" dxfId="599" priority="321" stopIfTrue="1">
      <formula>#REF!="Sim"</formula>
    </cfRule>
  </conditionalFormatting>
  <conditionalFormatting sqref="G31:G41">
    <cfRule type="expression" dxfId="598" priority="325" stopIfTrue="1">
      <formula>#REF!="Item do PAA sem execução"</formula>
    </cfRule>
    <cfRule type="expression" dxfId="597" priority="324" stopIfTrue="1">
      <formula>#REF!="Item do PAA com execução interrompida"</formula>
    </cfRule>
    <cfRule type="expression" dxfId="596" priority="323" stopIfTrue="1">
      <formula>#REF!="Item do PAA completamente executado"</formula>
    </cfRule>
    <cfRule type="expression" dxfId="595" priority="322" stopIfTrue="1">
      <formula>#REF!="Item do PAA com execução iniciada"</formula>
    </cfRule>
  </conditionalFormatting>
  <conditionalFormatting sqref="G37:G46">
    <cfRule type="expression" dxfId="594" priority="282" stopIfTrue="1">
      <formula>#REF!="Sim"</formula>
    </cfRule>
  </conditionalFormatting>
  <conditionalFormatting sqref="G42:G45 G48:G51 G142:G171">
    <cfRule type="expression" dxfId="593" priority="277" stopIfTrue="1">
      <formula>#REF!="Item do PAA sem execução"</formula>
    </cfRule>
  </conditionalFormatting>
  <conditionalFormatting sqref="G42:G46">
    <cfRule type="expression" dxfId="592" priority="279" stopIfTrue="1">
      <formula>#REF!="Item do PAA com execução iniciada"</formula>
    </cfRule>
    <cfRule type="expression" dxfId="591" priority="278" stopIfTrue="1">
      <formula>#REF!="Item do PAA completamente executado"</formula>
    </cfRule>
  </conditionalFormatting>
  <conditionalFormatting sqref="G46">
    <cfRule type="expression" dxfId="590" priority="281" stopIfTrue="1">
      <formula>#REF!="Item do PAA sem execução"</formula>
    </cfRule>
    <cfRule type="expression" dxfId="589" priority="280" stopIfTrue="1">
      <formula>#REF!="Item do PAA com execução interrompida"</formula>
    </cfRule>
  </conditionalFormatting>
  <conditionalFormatting sqref="G47">
    <cfRule type="expression" dxfId="588" priority="283">
      <formula>#REF!="Item do PAA completamente executado"</formula>
    </cfRule>
    <cfRule type="expression" dxfId="587" priority="284">
      <formula>#REF!="Item do PAA com execução interrompida"</formula>
    </cfRule>
    <cfRule type="expression" dxfId="586" priority="285">
      <formula>#REF!="Item do PAA sem execução"</formula>
    </cfRule>
    <cfRule type="expression" dxfId="585" priority="286">
      <formula>#REF!="Item do PAA com execução iniciada"</formula>
    </cfRule>
    <cfRule type="expression" dxfId="584" priority="287">
      <formula>#REF!="Sim"</formula>
    </cfRule>
  </conditionalFormatting>
  <conditionalFormatting sqref="G48:G51">
    <cfRule type="expression" dxfId="583" priority="289" stopIfTrue="1">
      <formula>#REF!="Item do PAA completamente executado"</formula>
    </cfRule>
    <cfRule type="expression" dxfId="582" priority="288" stopIfTrue="1">
      <formula>#REF!="Sim"</formula>
    </cfRule>
    <cfRule type="expression" dxfId="581" priority="290" stopIfTrue="1">
      <formula>#REF!="Item do PAA com execução iniciada"</formula>
    </cfRule>
  </conditionalFormatting>
  <conditionalFormatting sqref="G52:G53">
    <cfRule type="expression" dxfId="580" priority="291">
      <formula>#REF!="Item do PAA com execução iniciada"</formula>
    </cfRule>
    <cfRule type="expression" dxfId="579" priority="295">
      <formula>#REF!="Sim"</formula>
    </cfRule>
    <cfRule type="expression" dxfId="578" priority="294">
      <formula>#REF!="Item do PAA sem execução"</formula>
    </cfRule>
    <cfRule type="expression" dxfId="577" priority="293">
      <formula>#REF!="Item do PAA com execução interrompida"</formula>
    </cfRule>
    <cfRule type="expression" dxfId="576" priority="292">
      <formula>#REF!="Item do PAA completamente executado"</formula>
    </cfRule>
  </conditionalFormatting>
  <conditionalFormatting sqref="G54">
    <cfRule type="expression" dxfId="575" priority="297" stopIfTrue="1">
      <formula>#REF!="Sim"</formula>
    </cfRule>
    <cfRule type="expression" dxfId="574" priority="296" stopIfTrue="1">
      <formula>#REF!="Item do PAA com execução iniciada"</formula>
    </cfRule>
  </conditionalFormatting>
  <conditionalFormatting sqref="G54:G65">
    <cfRule type="expression" dxfId="573" priority="299" stopIfTrue="1">
      <formula>#REF!="Item do PAA completamente executado"</formula>
    </cfRule>
    <cfRule type="expression" dxfId="572" priority="300" stopIfTrue="1">
      <formula>#REF!="Item do PAA com execução interrompida"</formula>
    </cfRule>
    <cfRule type="expression" dxfId="571" priority="298" stopIfTrue="1">
      <formula>#REF!="Item do PAA sem execução"</formula>
    </cfRule>
  </conditionalFormatting>
  <conditionalFormatting sqref="G55:G59">
    <cfRule type="expression" dxfId="570" priority="301" stopIfTrue="1">
      <formula>#REF!="Sim"</formula>
    </cfRule>
  </conditionalFormatting>
  <conditionalFormatting sqref="G55:G73 G142:G160 G162:G171 G122 G130:G133 G273:G301">
    <cfRule type="expression" dxfId="569" priority="302" stopIfTrue="1">
      <formula>#REF!="Item do PAA com execução iniciada"</formula>
    </cfRule>
  </conditionalFormatting>
  <conditionalFormatting sqref="G60:G61">
    <cfRule type="expression" dxfId="568" priority="303" stopIfTrue="1">
      <formula>#REF!="Sim"</formula>
    </cfRule>
  </conditionalFormatting>
  <conditionalFormatting sqref="G66:G73">
    <cfRule type="expression" dxfId="567" priority="306" stopIfTrue="1">
      <formula>#REF!="Item do PAA sem execução"</formula>
    </cfRule>
    <cfRule type="expression" dxfId="566" priority="305" stopIfTrue="1">
      <formula>#REF!="Item do PAA com execução interrompida"</formula>
    </cfRule>
    <cfRule type="expression" dxfId="565" priority="304" stopIfTrue="1">
      <formula>#REF!="Item do PAA completamente executado"</formula>
    </cfRule>
  </conditionalFormatting>
  <conditionalFormatting sqref="G69:G70 G80 G29">
    <cfRule type="expression" dxfId="564" priority="308" stopIfTrue="1">
      <formula>#REF!="Item do PAA com execução iniciada"</formula>
    </cfRule>
  </conditionalFormatting>
  <conditionalFormatting sqref="G69:G70 G80">
    <cfRule type="expression" dxfId="563" priority="270" stopIfTrue="1">
      <formula>#REF!="Item do PAA completamente executado"</formula>
    </cfRule>
  </conditionalFormatting>
  <conditionalFormatting sqref="G69:G70">
    <cfRule type="expression" dxfId="562" priority="268" stopIfTrue="1">
      <formula>#REF!="Item do PAA com execução interrompida"</formula>
    </cfRule>
    <cfRule type="expression" dxfId="561" priority="269" stopIfTrue="1">
      <formula>#REF!="Item do PAA sem execução"</formula>
    </cfRule>
  </conditionalFormatting>
  <conditionalFormatting sqref="G74:G75">
    <cfRule type="expression" dxfId="560" priority="258">
      <formula>#REF!="Sim"</formula>
    </cfRule>
    <cfRule type="expression" dxfId="559" priority="254">
      <formula>#REF!="Item do PAA com execução iniciada"</formula>
    </cfRule>
    <cfRule type="expression" dxfId="558" priority="255">
      <formula>#REF!="Item do PAA completamente executado"</formula>
    </cfRule>
    <cfRule type="expression" dxfId="557" priority="256">
      <formula>#REF!="Item do PAA com execução interrompida"</formula>
    </cfRule>
    <cfRule type="expression" dxfId="556" priority="257">
      <formula>#REF!="Item do PAA sem execução"</formula>
    </cfRule>
  </conditionalFormatting>
  <conditionalFormatting sqref="G76:G77">
    <cfRule type="expression" dxfId="555" priority="259" stopIfTrue="1">
      <formula>#REF!="Sim"</formula>
    </cfRule>
  </conditionalFormatting>
  <conditionalFormatting sqref="G76:G78 G85:G89">
    <cfRule type="expression" dxfId="554" priority="262" stopIfTrue="1">
      <formula>#REF!="Item do PAA completamente executado"</formula>
    </cfRule>
  </conditionalFormatting>
  <conditionalFormatting sqref="G76:G78 G189:G191 G216:G229 G247:G252 G271 G273:G301 G81:G89">
    <cfRule type="expression" dxfId="553" priority="261" stopIfTrue="1">
      <formula>#REF!="Item do PAA sem execução"</formula>
    </cfRule>
  </conditionalFormatting>
  <conditionalFormatting sqref="G76:G78 G216:G229 G271 G273:G301 G247:G252 G189:G191">
    <cfRule type="expression" dxfId="552" priority="260" stopIfTrue="1">
      <formula>#REF!="Item do PAA com execução interrompida"</formula>
    </cfRule>
  </conditionalFormatting>
  <conditionalFormatting sqref="G76:G79">
    <cfRule type="expression" dxfId="551" priority="263" stopIfTrue="1">
      <formula>#REF!="Item do PAA com execução iniciada"</formula>
    </cfRule>
  </conditionalFormatting>
  <conditionalFormatting sqref="G78:G79">
    <cfRule type="expression" dxfId="550" priority="264" stopIfTrue="1">
      <formula>#REF!="Sim"</formula>
    </cfRule>
  </conditionalFormatting>
  <conditionalFormatting sqref="G79">
    <cfRule type="expression" dxfId="549" priority="265" stopIfTrue="1">
      <formula>#REF!="Item do PAA completamente executado"</formula>
    </cfRule>
  </conditionalFormatting>
  <conditionalFormatting sqref="G79:G80">
    <cfRule type="expression" dxfId="548" priority="267" stopIfTrue="1">
      <formula>#REF!="Item do PAA sem execução"</formula>
    </cfRule>
  </conditionalFormatting>
  <conditionalFormatting sqref="G79:G89">
    <cfRule type="expression" dxfId="547" priority="266" stopIfTrue="1">
      <formula>#REF!="Item do PAA com execução interrompida"</formula>
    </cfRule>
  </conditionalFormatting>
  <conditionalFormatting sqref="G80:G83">
    <cfRule type="expression" dxfId="546" priority="253" stopIfTrue="1">
      <formula>#REF!="Sim"</formula>
    </cfRule>
  </conditionalFormatting>
  <conditionalFormatting sqref="G81:G89">
    <cfRule type="expression" dxfId="545" priority="240" stopIfTrue="1">
      <formula>#REF!="Item do PAA com execução iniciada"</formula>
    </cfRule>
  </conditionalFormatting>
  <conditionalFormatting sqref="G82:G84 G92:G104">
    <cfRule type="expression" dxfId="544" priority="242" stopIfTrue="1">
      <formula>#REF!="Item do PAA completamente executado"</formula>
    </cfRule>
  </conditionalFormatting>
  <conditionalFormatting sqref="G84:G89">
    <cfRule type="expression" dxfId="543" priority="241" stopIfTrue="1">
      <formula>#REF!="Sim"</formula>
    </cfRule>
  </conditionalFormatting>
  <conditionalFormatting sqref="G91:G93">
    <cfRule type="expression" dxfId="542" priority="226" stopIfTrue="1">
      <formula>#REF!="Item do PAA com execução iniciada"</formula>
    </cfRule>
    <cfRule type="expression" dxfId="541" priority="225" stopIfTrue="1">
      <formula>#REF!="Item do PAA completamente executado"</formula>
    </cfRule>
  </conditionalFormatting>
  <conditionalFormatting sqref="G91:G94">
    <cfRule type="expression" dxfId="540" priority="227" stopIfTrue="1">
      <formula>#REF!="Item do PAA com execução interrompida"</formula>
    </cfRule>
    <cfRule type="expression" dxfId="539" priority="228" stopIfTrue="1">
      <formula>#REF!="Item do PAA sem execução"</formula>
    </cfRule>
  </conditionalFormatting>
  <conditionalFormatting sqref="G92:G93">
    <cfRule type="expression" dxfId="538" priority="230" stopIfTrue="1">
      <formula>#REF!="Item do PAA sem execução"</formula>
    </cfRule>
    <cfRule type="expression" dxfId="537" priority="229" stopIfTrue="1">
      <formula>#REF!="Item do PAA com execução interrompida"</formula>
    </cfRule>
  </conditionalFormatting>
  <conditionalFormatting sqref="G92:G104">
    <cfRule type="expression" dxfId="536" priority="231" stopIfTrue="1">
      <formula>#REF!="Item do PAA com execução iniciada"</formula>
    </cfRule>
  </conditionalFormatting>
  <conditionalFormatting sqref="G95:G104">
    <cfRule type="expression" dxfId="535" priority="232" stopIfTrue="1">
      <formula>#REF!="Item do PAA com execução interrompida"</formula>
    </cfRule>
    <cfRule type="expression" dxfId="534" priority="233" stopIfTrue="1">
      <formula>#REF!="Item do PAA sem execução"</formula>
    </cfRule>
  </conditionalFormatting>
  <conditionalFormatting sqref="G100">
    <cfRule type="expression" dxfId="533" priority="234" stopIfTrue="1">
      <formula>#REF!="Sim"</formula>
    </cfRule>
    <cfRule type="expression" dxfId="532" priority="235" stopIfTrue="1">
      <formula>#REF!="Item do PAA com execução interrompida"</formula>
    </cfRule>
    <cfRule type="expression" dxfId="531" priority="236" stopIfTrue="1">
      <formula>#REF!="Item do PAA sem execução"</formula>
    </cfRule>
    <cfRule type="expression" dxfId="530" priority="237" stopIfTrue="1">
      <formula>#REF!="Item do PAA completamente executado"</formula>
    </cfRule>
    <cfRule type="expression" dxfId="529" priority="238" stopIfTrue="1">
      <formula>#REF!="Item do PAA com execução iniciada"</formula>
    </cfRule>
  </conditionalFormatting>
  <conditionalFormatting sqref="G104:G111">
    <cfRule type="expression" dxfId="528" priority="219" stopIfTrue="1">
      <formula>#REF!="Sim"</formula>
    </cfRule>
  </conditionalFormatting>
  <conditionalFormatting sqref="G105:G111 G113:G114">
    <cfRule type="expression" dxfId="527" priority="217" stopIfTrue="1">
      <formula>#REF!="Item do PAA completamente executado"</formula>
    </cfRule>
    <cfRule type="expression" dxfId="526" priority="216" stopIfTrue="1">
      <formula>#REF!="Item do PAA sem execução"</formula>
    </cfRule>
  </conditionalFormatting>
  <conditionalFormatting sqref="G105:G111">
    <cfRule type="expression" dxfId="525" priority="218" stopIfTrue="1">
      <formula>#REF!="Item do PAA com execução iniciada"</formula>
    </cfRule>
  </conditionalFormatting>
  <conditionalFormatting sqref="G113:G114 G105:G111">
    <cfRule type="expression" dxfId="524" priority="215" stopIfTrue="1">
      <formula>#REF!="Item do PAA com execução interrompida"</formula>
    </cfRule>
  </conditionalFormatting>
  <conditionalFormatting sqref="G113:G114">
    <cfRule type="expression" dxfId="523" priority="184" stopIfTrue="1">
      <formula>#REF!="Sim"</formula>
    </cfRule>
    <cfRule type="expression" dxfId="522" priority="185" stopIfTrue="1">
      <formula>#REF!="Item do PAA com execução iniciada"</formula>
    </cfRule>
  </conditionalFormatting>
  <conditionalFormatting sqref="G115:G117 G120:G122">
    <cfRule type="expression" dxfId="521" priority="188">
      <formula>#REF!="Item do PAA sem execução"</formula>
    </cfRule>
    <cfRule type="expression" dxfId="520" priority="187">
      <formula>#REF!="Item do PAA com execução interrompida"</formula>
    </cfRule>
  </conditionalFormatting>
  <conditionalFormatting sqref="G115:G117 G120:G123">
    <cfRule type="expression" dxfId="519" priority="189">
      <formula>#REF!="Sim"</formula>
    </cfRule>
  </conditionalFormatting>
  <conditionalFormatting sqref="G115:G117 G120:G125">
    <cfRule type="expression" dxfId="518" priority="190">
      <formula>#REF!="Item do PAA com execução iniciada"</formula>
    </cfRule>
  </conditionalFormatting>
  <conditionalFormatting sqref="G118:G119">
    <cfRule type="expression" dxfId="517" priority="195" stopIfTrue="1">
      <formula>#REF!="Item do PAA com execução iniciada"</formula>
    </cfRule>
    <cfRule type="expression" dxfId="516" priority="194" stopIfTrue="1">
      <formula>#REF!="Item do PAA completamente executado"</formula>
    </cfRule>
    <cfRule type="expression" dxfId="515" priority="193" stopIfTrue="1">
      <formula>#REF!="Item do PAA sem execução"</formula>
    </cfRule>
    <cfRule type="expression" dxfId="514" priority="192" stopIfTrue="1">
      <formula>#REF!="Item do PAA com execução interrompida"</formula>
    </cfRule>
    <cfRule type="expression" dxfId="513" priority="191" stopIfTrue="1">
      <formula>#REF!="Sim"</formula>
    </cfRule>
  </conditionalFormatting>
  <conditionalFormatting sqref="G120:G122 G115:G117">
    <cfRule type="expression" dxfId="512" priority="186">
      <formula>#REF!="Item do PAA completamente executado"</formula>
    </cfRule>
  </conditionalFormatting>
  <conditionalFormatting sqref="G122 G130:G133">
    <cfRule type="expression" dxfId="511" priority="183" stopIfTrue="1">
      <formula>#REF!="Item do PAA sem execução"</formula>
    </cfRule>
  </conditionalFormatting>
  <conditionalFormatting sqref="G123">
    <cfRule type="expression" dxfId="510" priority="196">
      <formula>#REF!="Item do PAA completamente executado"</formula>
    </cfRule>
    <cfRule type="expression" dxfId="509" priority="197">
      <formula>#REF!="Item do PAA sem execução"</formula>
    </cfRule>
  </conditionalFormatting>
  <conditionalFormatting sqref="G123:G124">
    <cfRule type="expression" dxfId="508" priority="198">
      <formula>#REF!="Item do PAA com execução interrompida"</formula>
    </cfRule>
  </conditionalFormatting>
  <conditionalFormatting sqref="G124">
    <cfRule type="expression" dxfId="507" priority="199">
      <formula>#REF!="Sim"</formula>
    </cfRule>
    <cfRule type="expression" dxfId="506" priority="200">
      <formula>#REF!="Item do PAA sem execução"</formula>
    </cfRule>
  </conditionalFormatting>
  <conditionalFormatting sqref="G124:G125">
    <cfRule type="expression" dxfId="505" priority="201">
      <formula>#REF!="Item do PAA completamente executado"</formula>
    </cfRule>
  </conditionalFormatting>
  <conditionalFormatting sqref="G125">
    <cfRule type="expression" dxfId="504" priority="203">
      <formula>#REF!="Item do PAA completamente executado"</formula>
    </cfRule>
    <cfRule type="expression" dxfId="503" priority="202">
      <formula>#REF!="Item do PAA com execução iniciada"</formula>
    </cfRule>
    <cfRule type="expression" dxfId="502" priority="209">
      <formula>#REF!="Sim"</formula>
    </cfRule>
    <cfRule type="expression" dxfId="501" priority="208">
      <formula>#REF!="Item do PAA sem execução"</formula>
    </cfRule>
    <cfRule type="expression" dxfId="500" priority="207">
      <formula>#REF!="Item do PAA com execução interrompida"</formula>
    </cfRule>
    <cfRule type="expression" dxfId="499" priority="206">
      <formula>#REF!="Sim"</formula>
    </cfRule>
    <cfRule type="expression" dxfId="498" priority="205">
      <formula>#REF!="Item do PAA sem execução"</formula>
    </cfRule>
    <cfRule type="expression" dxfId="497" priority="204">
      <formula>#REF!="Item do PAA com execução interrompida"</formula>
    </cfRule>
  </conditionalFormatting>
  <conditionalFormatting sqref="G126">
    <cfRule type="expression" dxfId="496" priority="210">
      <formula>#REF!="Item do PAA com execução iniciada"</formula>
    </cfRule>
  </conditionalFormatting>
  <conditionalFormatting sqref="G126:G181">
    <cfRule type="expression" dxfId="495" priority="213">
      <formula>#REF!="Item do PAA com execução interrompida"</formula>
    </cfRule>
    <cfRule type="expression" dxfId="494" priority="212">
      <formula>#REF!="Item do PAA sem execução"</formula>
    </cfRule>
    <cfRule type="expression" dxfId="493" priority="214">
      <formula>#REF!="Sim"</formula>
    </cfRule>
    <cfRule type="expression" dxfId="492" priority="211">
      <formula>#REF!="Item do PAA completamente executado"</formula>
    </cfRule>
  </conditionalFormatting>
  <conditionalFormatting sqref="G130:G133 G122 G81">
    <cfRule type="expression" dxfId="491" priority="239" stopIfTrue="1">
      <formula>#REF!="Item do PAA completamente executado"</formula>
    </cfRule>
  </conditionalFormatting>
  <conditionalFormatting sqref="G142:G171 G122 G130:G133 G42:G45 G48:G51">
    <cfRule type="expression" dxfId="490" priority="276" stopIfTrue="1">
      <formula>#REF!="Item do PAA com execução interrompida"</formula>
    </cfRule>
  </conditionalFormatting>
  <conditionalFormatting sqref="G146:G148 G177:G181">
    <cfRule type="expression" dxfId="489" priority="171" stopIfTrue="1">
      <formula>#REF!="Item do PAA com execução iniciada"</formula>
    </cfRule>
    <cfRule type="expression" dxfId="488" priority="170" stopIfTrue="1">
      <formula>#REF!="Item do PAA com execução interrompida"</formula>
    </cfRule>
    <cfRule type="expression" dxfId="487" priority="173" stopIfTrue="1">
      <formula>#REF!="Item do PAA sem execução"</formula>
    </cfRule>
    <cfRule type="expression" dxfId="486" priority="172" stopIfTrue="1">
      <formula>#REF!="Sim"</formula>
    </cfRule>
  </conditionalFormatting>
  <conditionalFormatting sqref="G148">
    <cfRule type="expression" dxfId="485" priority="169" stopIfTrue="1">
      <formula>#REF!="Item do PAA completamente executado"</formula>
    </cfRule>
  </conditionalFormatting>
  <conditionalFormatting sqref="G161">
    <cfRule type="expression" dxfId="484" priority="152" stopIfTrue="1">
      <formula>#REF!="Sim"</formula>
    </cfRule>
    <cfRule type="expression" dxfId="483" priority="153" stopIfTrue="1">
      <formula>#REF!="Item do PAA com execução iniciada"</formula>
    </cfRule>
  </conditionalFormatting>
  <conditionalFormatting sqref="G172">
    <cfRule type="expression" dxfId="482" priority="154">
      <formula>#REF!="Item do PAA com execução iniciada"</formula>
    </cfRule>
    <cfRule type="expression" dxfId="481" priority="155">
      <formula>#REF!="Item do PAA completamente executado"</formula>
    </cfRule>
    <cfRule type="expression" dxfId="480" priority="156">
      <formula>#REF!="Item do PAA com execução interrompida"</formula>
    </cfRule>
    <cfRule type="expression" dxfId="479" priority="157">
      <formula>#REF!="Item do PAA sem execução"</formula>
    </cfRule>
    <cfRule type="expression" dxfId="478" priority="158">
      <formula>#REF!="Sim"</formula>
    </cfRule>
  </conditionalFormatting>
  <conditionalFormatting sqref="G174">
    <cfRule type="expression" dxfId="477" priority="163" stopIfTrue="1">
      <formula>#REF!="Item do PAA com execução iniciada"</formula>
    </cfRule>
    <cfRule type="expression" dxfId="476" priority="161" stopIfTrue="1">
      <formula>#REF!="Item do PAA sem execução"</formula>
    </cfRule>
    <cfRule type="expression" dxfId="475" priority="160" stopIfTrue="1">
      <formula>#REF!="Item do PAA com execução interrompida"</formula>
    </cfRule>
    <cfRule type="expression" dxfId="474" priority="159" stopIfTrue="1">
      <formula>#REF!="Sim"</formula>
    </cfRule>
    <cfRule type="expression" dxfId="473" priority="162" stopIfTrue="1">
      <formula>#REF!="Item do PAA completamente executado"</formula>
    </cfRule>
  </conditionalFormatting>
  <conditionalFormatting sqref="G182:G207 F49">
    <cfRule type="expression" dxfId="472" priority="271" stopIfTrue="1">
      <formula>#REF!="Sim"</formula>
    </cfRule>
  </conditionalFormatting>
  <conditionalFormatting sqref="G184">
    <cfRule type="expression" dxfId="471" priority="133">
      <formula>#REF!="Item do PAA com execução interrompida"</formula>
    </cfRule>
    <cfRule type="expression" dxfId="470" priority="131">
      <formula>#REF!="Item do PAA com execução iniciada"</formula>
    </cfRule>
    <cfRule type="expression" dxfId="469" priority="135">
      <formula>#REF!="Sim"</formula>
    </cfRule>
    <cfRule type="expression" dxfId="468" priority="134">
      <formula>#REF!="Item do PAA sem execução"</formula>
    </cfRule>
    <cfRule type="expression" dxfId="467" priority="132">
      <formula>#REF!="Item do PAA completamente executado"</formula>
    </cfRule>
  </conditionalFormatting>
  <conditionalFormatting sqref="G185">
    <cfRule type="expression" dxfId="466" priority="138" stopIfTrue="1">
      <formula>#REF!="Item do PAA sem execução"</formula>
    </cfRule>
    <cfRule type="expression" dxfId="465" priority="137" stopIfTrue="1">
      <formula>#REF!="Item do PAA com execução interrompida"</formula>
    </cfRule>
    <cfRule type="expression" dxfId="464" priority="136" stopIfTrue="1">
      <formula>#REF!="Item do PAA completamente executado"</formula>
    </cfRule>
  </conditionalFormatting>
  <conditionalFormatting sqref="G185:G186">
    <cfRule type="expression" dxfId="463" priority="139" stopIfTrue="1">
      <formula>#REF!="Sim"</formula>
    </cfRule>
  </conditionalFormatting>
  <conditionalFormatting sqref="G186">
    <cfRule type="expression" dxfId="462" priority="142" stopIfTrue="1">
      <formula>#REF!="Item do PAA completamente executado"</formula>
    </cfRule>
    <cfRule type="expression" dxfId="461" priority="140" stopIfTrue="1">
      <formula>#REF!="Item do PAA com execução interrompida"</formula>
    </cfRule>
    <cfRule type="expression" dxfId="460" priority="141" stopIfTrue="1">
      <formula>#REF!="Item do PAA sem execução"</formula>
    </cfRule>
  </conditionalFormatting>
  <conditionalFormatting sqref="G187">
    <cfRule type="expression" dxfId="459" priority="143">
      <formula>#REF!="Sim"</formula>
    </cfRule>
    <cfRule type="expression" dxfId="458" priority="147">
      <formula>#REF!="Item do PAA sem execução"</formula>
    </cfRule>
    <cfRule type="expression" dxfId="457" priority="146">
      <formula>#REF!="Item do PAA com execução interrompida"</formula>
    </cfRule>
    <cfRule type="expression" dxfId="456" priority="145">
      <formula>#REF!="Item do PAA completamente executado"</formula>
    </cfRule>
    <cfRule type="expression" dxfId="455" priority="144">
      <formula>#REF!="Item do PAA com execução iniciada"</formula>
    </cfRule>
  </conditionalFormatting>
  <conditionalFormatting sqref="G188">
    <cfRule type="expression" dxfId="454" priority="129" stopIfTrue="1">
      <formula>#REF!="Sim"</formula>
    </cfRule>
    <cfRule type="expression" dxfId="453" priority="128" stopIfTrue="1">
      <formula>#REF!="Item do PAA completamente executado"</formula>
    </cfRule>
    <cfRule type="expression" dxfId="452" priority="127" stopIfTrue="1">
      <formula>#REF!="Item do PAA sem execução"</formula>
    </cfRule>
    <cfRule type="expression" dxfId="451" priority="126" stopIfTrue="1">
      <formula>#REF!="Item do PAA com execução interrompida"</formula>
    </cfRule>
  </conditionalFormatting>
  <conditionalFormatting sqref="G188:G191">
    <cfRule type="expression" dxfId="450" priority="130" stopIfTrue="1">
      <formula>#REF!="Item do PAA com execução iniciada"</formula>
    </cfRule>
  </conditionalFormatting>
  <conditionalFormatting sqref="G189:G190">
    <cfRule type="expression" dxfId="449" priority="149" stopIfTrue="1">
      <formula>#REF!="Sim"</formula>
    </cfRule>
  </conditionalFormatting>
  <conditionalFormatting sqref="G189:G191">
    <cfRule type="expression" dxfId="448" priority="148" stopIfTrue="1">
      <formula>#REF!="Item do PAA completamente executado"</formula>
    </cfRule>
  </conditionalFormatting>
  <conditionalFormatting sqref="G195:G196 G198:G199">
    <cfRule type="expression" dxfId="447" priority="122" stopIfTrue="1">
      <formula>#REF!="Item do PAA completamente executado"</formula>
    </cfRule>
  </conditionalFormatting>
  <conditionalFormatting sqref="G195:G196">
    <cfRule type="expression" dxfId="446" priority="119" stopIfTrue="1">
      <formula>#REF!="Sim"</formula>
    </cfRule>
    <cfRule type="expression" dxfId="445" priority="120" stopIfTrue="1">
      <formula>#REF!="Item do PAA com execução interrompida"</formula>
    </cfRule>
    <cfRule type="expression" dxfId="444" priority="121" stopIfTrue="1">
      <formula>#REF!="Item do PAA sem execução"</formula>
    </cfRule>
  </conditionalFormatting>
  <conditionalFormatting sqref="G195:G199">
    <cfRule type="expression" dxfId="443" priority="118" stopIfTrue="1">
      <formula>#REF!="Item do PAA com execução iniciada"</formula>
    </cfRule>
  </conditionalFormatting>
  <conditionalFormatting sqref="G197">
    <cfRule type="expression" dxfId="442" priority="114" stopIfTrue="1">
      <formula>#REF!="Item do PAA com execução interrompida"</formula>
    </cfRule>
    <cfRule type="expression" dxfId="441" priority="115" stopIfTrue="1">
      <formula>#REF!="Item do PAA sem execução"</formula>
    </cfRule>
    <cfRule type="expression" dxfId="440" priority="116" stopIfTrue="1">
      <formula>#REF!="Item do PAA completamente executado"</formula>
    </cfRule>
    <cfRule type="expression" dxfId="439" priority="117" stopIfTrue="1">
      <formula>#REF!="Sim"</formula>
    </cfRule>
  </conditionalFormatting>
  <conditionalFormatting sqref="G198:G199">
    <cfRule type="expression" dxfId="438" priority="123" stopIfTrue="1">
      <formula>#REF!="Item do PAA com execução interrompida"</formula>
    </cfRule>
    <cfRule type="expression" dxfId="437" priority="125" stopIfTrue="1">
      <formula>#REF!="Sim"</formula>
    </cfRule>
    <cfRule type="expression" dxfId="436" priority="124" stopIfTrue="1">
      <formula>#REF!="Item do PAA sem execução"</formula>
    </cfRule>
  </conditionalFormatting>
  <conditionalFormatting sqref="G200">
    <cfRule type="expression" dxfId="435" priority="94">
      <formula>#REF!="Item do PAA sem execução"</formula>
    </cfRule>
    <cfRule type="expression" dxfId="434" priority="95">
      <formula>#REF!="Sim"</formula>
    </cfRule>
    <cfRule type="expression" dxfId="433" priority="93">
      <formula>#REF!="Item do PAA com execução interrompida"</formula>
    </cfRule>
    <cfRule type="expression" dxfId="432" priority="92">
      <formula>#REF!="Item do PAA completamente executado"</formula>
    </cfRule>
    <cfRule type="expression" dxfId="431" priority="91">
      <formula>#REF!="Item do PAA com execução iniciada"</formula>
    </cfRule>
  </conditionalFormatting>
  <conditionalFormatting sqref="G201:G205">
    <cfRule type="expression" dxfId="430" priority="98" stopIfTrue="1">
      <formula>#REF!="Item do PAA sem execução"</formula>
    </cfRule>
    <cfRule type="expression" dxfId="429" priority="97" stopIfTrue="1">
      <formula>#REF!="Item do PAA com execução interrompida"</formula>
    </cfRule>
    <cfRule type="expression" dxfId="428" priority="96" stopIfTrue="1">
      <formula>#REF!="Item do PAA completamente executado"</formula>
    </cfRule>
    <cfRule type="expression" dxfId="427" priority="99" stopIfTrue="1">
      <formula>#REF!="Sim"</formula>
    </cfRule>
  </conditionalFormatting>
  <conditionalFormatting sqref="G205">
    <cfRule type="expression" dxfId="426" priority="100" stopIfTrue="1">
      <formula>#REF!="Item do PAA com execução iniciada"</formula>
    </cfRule>
    <cfRule type="expression" dxfId="425" priority="101" stopIfTrue="1">
      <formula>#REF!="Item do PAA completamente executado"</formula>
    </cfRule>
    <cfRule type="expression" dxfId="424" priority="102" stopIfTrue="1">
      <formula>#REF!="Item do PAA com execução interrompida"</formula>
    </cfRule>
    <cfRule type="expression" dxfId="423" priority="103" stopIfTrue="1">
      <formula>#REF!="Item do PAA sem execução"</formula>
    </cfRule>
  </conditionalFormatting>
  <conditionalFormatting sqref="G206">
    <cfRule type="expression" dxfId="422" priority="104">
      <formula>#REF!="Item do PAA completamente executado"</formula>
    </cfRule>
    <cfRule type="expression" dxfId="421" priority="105">
      <formula>#REF!="Item do PAA com execução iniciada"</formula>
    </cfRule>
    <cfRule type="expression" dxfId="420" priority="106">
      <formula>#REF!="Item do PAA com execução interrompida"</formula>
    </cfRule>
    <cfRule type="expression" dxfId="419" priority="107">
      <formula>#REF!="Item do PAA sem execução"</formula>
    </cfRule>
    <cfRule type="expression" dxfId="418" priority="108">
      <formula>#REF!="Sim"</formula>
    </cfRule>
    <cfRule type="expression" dxfId="417" priority="109">
      <formula>#REF!="Item do PAA com execução iniciada"</formula>
    </cfRule>
    <cfRule type="expression" dxfId="416" priority="110">
      <formula>#REF!="Item do PAA completamente executado"</formula>
    </cfRule>
    <cfRule type="expression" dxfId="415" priority="111">
      <formula>#REF!="Item do PAA com execução interrompida"</formula>
    </cfRule>
    <cfRule type="expression" dxfId="414" priority="112">
      <formula>#REF!="Item do PAA sem execução"</formula>
    </cfRule>
    <cfRule type="expression" dxfId="413" priority="113">
      <formula>#REF!="Sim"</formula>
    </cfRule>
  </conditionalFormatting>
  <conditionalFormatting sqref="G207:G208">
    <cfRule type="expression" dxfId="412" priority="82" stopIfTrue="1">
      <formula>#REF!="Item do PAA completamente executado"</formula>
    </cfRule>
    <cfRule type="expression" dxfId="411" priority="85" stopIfTrue="1">
      <formula>#REF!="Sim"</formula>
    </cfRule>
  </conditionalFormatting>
  <conditionalFormatting sqref="G207:G214">
    <cfRule type="expression" dxfId="410" priority="83" stopIfTrue="1">
      <formula>#REF!="Item do PAA com execução interrompida"</formula>
    </cfRule>
    <cfRule type="expression" dxfId="409" priority="84" stopIfTrue="1">
      <formula>#REF!="Item do PAA sem execução"</formula>
    </cfRule>
  </conditionalFormatting>
  <conditionalFormatting sqref="G208">
    <cfRule type="expression" dxfId="408" priority="78" stopIfTrue="1">
      <formula>#REF!="Item do PAA com execução interrompida"</formula>
    </cfRule>
    <cfRule type="expression" dxfId="407" priority="79" stopIfTrue="1">
      <formula>#REF!="Item do PAA sem execução"</formula>
    </cfRule>
    <cfRule type="expression" dxfId="406" priority="80" stopIfTrue="1">
      <formula>#REF!="Item do PAA completamente executado"</formula>
    </cfRule>
    <cfRule type="expression" dxfId="405" priority="81" stopIfTrue="1">
      <formula>#REF!="Item do PAA com execução iniciada"</formula>
    </cfRule>
  </conditionalFormatting>
  <conditionalFormatting sqref="G215:G231">
    <cfRule type="expression" dxfId="404" priority="86">
      <formula>#REF!="Item do PAA completamente executado"</formula>
    </cfRule>
    <cfRule type="expression" dxfId="403" priority="87">
      <formula>#REF!="Item do PAA com execução interrompida"</formula>
    </cfRule>
    <cfRule type="expression" dxfId="402" priority="89">
      <formula>#REF!="Sim"</formula>
    </cfRule>
    <cfRule type="expression" dxfId="401" priority="88">
      <formula>#REF!="Item do PAA sem execução"</formula>
    </cfRule>
  </conditionalFormatting>
  <conditionalFormatting sqref="G215:G232">
    <cfRule type="expression" dxfId="400" priority="90">
      <formula>#REF!="Item do PAA com execução iniciada"</formula>
    </cfRule>
  </conditionalFormatting>
  <conditionalFormatting sqref="G216:G229 G247:G252 G271 G273:G274 G282:G292">
    <cfRule type="expression" dxfId="399" priority="150" stopIfTrue="1">
      <formula>#REF!="Item do PAA com execução iniciada"</formula>
    </cfRule>
  </conditionalFormatting>
  <conditionalFormatting sqref="G216:G229 G271 G273:G301">
    <cfRule type="expression" dxfId="398" priority="151" stopIfTrue="1">
      <formula>#REF!="Item do PAA completamente executado"</formula>
    </cfRule>
  </conditionalFormatting>
  <conditionalFormatting sqref="G232">
    <cfRule type="expression" dxfId="397" priority="54">
      <formula>#REF!="Item do PAA completamente executado"</formula>
    </cfRule>
    <cfRule type="expression" dxfId="396" priority="55">
      <formula>#REF!="Item do PAA com execução interrompida"</formula>
    </cfRule>
    <cfRule type="expression" dxfId="395" priority="56">
      <formula>#REF!="Item do PAA sem execução"</formula>
    </cfRule>
    <cfRule type="expression" dxfId="394" priority="57">
      <formula>#REF!="Sim"</formula>
    </cfRule>
  </conditionalFormatting>
  <conditionalFormatting sqref="G233">
    <cfRule type="expression" dxfId="393" priority="71">
      <formula>#REF!="Item do PAA com execução iniciada"</formula>
    </cfRule>
    <cfRule type="expression" dxfId="392" priority="72">
      <formula>#REF!="Item do PAA com execução interrompida"</formula>
    </cfRule>
    <cfRule type="expression" dxfId="391" priority="73">
      <formula>BM232="Sim"</formula>
    </cfRule>
    <cfRule type="expression" dxfId="390" priority="74">
      <formula>#REF!="Item do PAA com execução iniciada"</formula>
    </cfRule>
    <cfRule type="expression" dxfId="389" priority="76">
      <formula>#REF!="Item do PAA com execução interrompida"</formula>
    </cfRule>
    <cfRule type="expression" dxfId="388" priority="77">
      <formula>#REF!="Item do PAA sem execução"</formula>
    </cfRule>
    <cfRule type="expression" dxfId="387" priority="70">
      <formula>#REF!="Sim"</formula>
    </cfRule>
    <cfRule type="expression" dxfId="386" priority="75">
      <formula>#REF!="Item do PAA completamente executado"</formula>
    </cfRule>
    <cfRule type="expression" dxfId="385" priority="69">
      <formula>#REF!="Item do PAA completamente executado"</formula>
    </cfRule>
    <cfRule type="expression" dxfId="384" priority="68">
      <formula>#REF!="Item do PAA sem execução"</formula>
    </cfRule>
  </conditionalFormatting>
  <conditionalFormatting sqref="G234:G236">
    <cfRule type="expression" dxfId="383" priority="58">
      <formula>#REF!="Item do PAA com execução iniciada"</formula>
    </cfRule>
    <cfRule type="expression" dxfId="382" priority="59">
      <formula>#REF!="Item do PAA completamente executado"</formula>
    </cfRule>
    <cfRule type="expression" dxfId="381" priority="61">
      <formula>#REF!="Item do PAA sem execução"</formula>
    </cfRule>
    <cfRule type="expression" dxfId="380" priority="60">
      <formula>#REF!="Item do PAA com execução interrompida"</formula>
    </cfRule>
    <cfRule type="expression" dxfId="379" priority="62">
      <formula>#REF!="Sim"</formula>
    </cfRule>
  </conditionalFormatting>
  <conditionalFormatting sqref="G237:G243">
    <cfRule type="expression" dxfId="378" priority="66">
      <formula>#REF!="Item do PAA com execução interrompida"</formula>
    </cfRule>
    <cfRule type="expression" dxfId="377" priority="64">
      <formula>#REF!="Item do PAA com execução iniciada"</formula>
    </cfRule>
    <cfRule type="expression" dxfId="376" priority="63">
      <formula>BM236="Sim"</formula>
    </cfRule>
    <cfRule type="expression" dxfId="375" priority="65">
      <formula>#REF!="Item do PAA completamente executado"</formula>
    </cfRule>
    <cfRule type="expression" dxfId="374" priority="67">
      <formula>#REF!="Item do PAA sem execução"</formula>
    </cfRule>
  </conditionalFormatting>
  <conditionalFormatting sqref="G244:G253">
    <cfRule type="expression" dxfId="373" priority="49">
      <formula>#REF!="Item do PAA com execução iniciada"</formula>
    </cfRule>
    <cfRule type="expression" dxfId="372" priority="50">
      <formula>#REF!="Item do PAA completamente executado"</formula>
    </cfRule>
    <cfRule type="expression" dxfId="371" priority="51">
      <formula>#REF!="Item do PAA com execução interrompida"</formula>
    </cfRule>
    <cfRule type="expression" dxfId="370" priority="52">
      <formula>#REF!="Item do PAA sem execução"</formula>
    </cfRule>
    <cfRule type="expression" dxfId="369" priority="53">
      <formula>#REF!="Sim"</formula>
    </cfRule>
  </conditionalFormatting>
  <conditionalFormatting sqref="G247:G252">
    <cfRule type="expression" dxfId="368" priority="47" stopIfTrue="1">
      <formula>#REF!="Item do PAA completamente executado"</formula>
    </cfRule>
    <cfRule type="expression" dxfId="367" priority="48" stopIfTrue="1">
      <formula>#REF!="Sim"</formula>
    </cfRule>
  </conditionalFormatting>
  <conditionalFormatting sqref="G254">
    <cfRule type="expression" dxfId="366" priority="36" stopIfTrue="1">
      <formula>#REF!="Item do PAA sem execução"</formula>
    </cfRule>
    <cfRule type="expression" dxfId="365" priority="37" stopIfTrue="1">
      <formula>#REF!="Item do PAA com execução iniciada"</formula>
    </cfRule>
  </conditionalFormatting>
  <conditionalFormatting sqref="G254:G257">
    <cfRule type="expression" dxfId="364" priority="40" stopIfTrue="1">
      <formula>#REF!="Item do PAA completamente executado"</formula>
    </cfRule>
    <cfRule type="expression" dxfId="363" priority="38" stopIfTrue="1">
      <formula>#REF!="Sim"</formula>
    </cfRule>
    <cfRule type="expression" dxfId="362" priority="39" stopIfTrue="1">
      <formula>#REF!="Item do PAA com execução interrompida"</formula>
    </cfRule>
  </conditionalFormatting>
  <conditionalFormatting sqref="G255:G301">
    <cfRule type="expression" dxfId="361" priority="41" stopIfTrue="1">
      <formula>#REF!="Item do PAA sem execução"</formula>
    </cfRule>
    <cfRule type="expression" dxfId="360" priority="42" stopIfTrue="1">
      <formula>#REF!="Item do PAA com execução iniciada"</formula>
    </cfRule>
  </conditionalFormatting>
  <conditionalFormatting sqref="G258:G301">
    <cfRule type="expression" dxfId="359" priority="43" stopIfTrue="1">
      <formula>#REF!="Item do PAA completamente executado"</formula>
    </cfRule>
    <cfRule type="expression" dxfId="358" priority="44" stopIfTrue="1">
      <formula>#REF!="Item do PAA com execução interrompida"</formula>
    </cfRule>
  </conditionalFormatting>
  <conditionalFormatting sqref="G259:G260">
    <cfRule type="expression" dxfId="357" priority="45" stopIfTrue="1">
      <formula>#REF!="Sim"</formula>
    </cfRule>
  </conditionalFormatting>
  <conditionalFormatting sqref="G262:G301">
    <cfRule type="expression" dxfId="356" priority="46" stopIfTrue="1">
      <formula>#REF!="Sim"</formula>
    </cfRule>
  </conditionalFormatting>
  <conditionalFormatting sqref="G293:G294">
    <cfRule type="expression" dxfId="355" priority="16" stopIfTrue="1">
      <formula>#REF!="Item do PAA com execução interrompida"</formula>
    </cfRule>
    <cfRule type="expression" dxfId="354" priority="17" stopIfTrue="1">
      <formula>#REF!="Item do PAA sem execução"</formula>
    </cfRule>
  </conditionalFormatting>
  <conditionalFormatting sqref="G293:G296">
    <cfRule type="expression" dxfId="353" priority="10" stopIfTrue="1">
      <formula>#REF!="Item do PAA com execução iniciada"</formula>
    </cfRule>
  </conditionalFormatting>
  <conditionalFormatting sqref="G294">
    <cfRule type="expression" dxfId="352" priority="24">
      <formula>#REF!="Item do PAA com execução interrompida"</formula>
    </cfRule>
    <cfRule type="expression" dxfId="351" priority="23">
      <formula>#REF!="Item do PAA com execução iniciada"</formula>
    </cfRule>
    <cfRule type="expression" dxfId="350" priority="22">
      <formula>#REF!="Sim"</formula>
    </cfRule>
    <cfRule type="expression" dxfId="349" priority="21">
      <formula>#REF!="Item do PAA sem execução"</formula>
    </cfRule>
    <cfRule type="expression" dxfId="348" priority="19">
      <formula>#REF!="Item do PAA com execução iniciada"</formula>
    </cfRule>
    <cfRule type="expression" dxfId="347" priority="20">
      <formula>#REF!="Item do PAA com execução interrompida"</formula>
    </cfRule>
    <cfRule type="expression" dxfId="346" priority="27" stopIfTrue="1">
      <formula>#REF!="Sim"</formula>
    </cfRule>
    <cfRule type="expression" dxfId="345" priority="18">
      <formula>#REF!="Item do PAA completamente executado"</formula>
    </cfRule>
    <cfRule type="expression" dxfId="344" priority="26">
      <formula>#REF!="Sim"</formula>
    </cfRule>
    <cfRule type="expression" dxfId="343" priority="25">
      <formula>#REF!="Item do PAA sem execução"</formula>
    </cfRule>
  </conditionalFormatting>
  <conditionalFormatting sqref="G295">
    <cfRule type="expression" dxfId="342" priority="6" stopIfTrue="1">
      <formula>#REF!="Item do PAA com execução interrompida"</formula>
    </cfRule>
    <cfRule type="expression" dxfId="341" priority="7" stopIfTrue="1">
      <formula>#REF!="Item do PAA sem execução"</formula>
    </cfRule>
  </conditionalFormatting>
  <conditionalFormatting sqref="G295:G296">
    <cfRule type="expression" dxfId="340" priority="8" stopIfTrue="1">
      <formula>#REF!="Item do PAA completamente executado"</formula>
    </cfRule>
    <cfRule type="expression" dxfId="339" priority="9" stopIfTrue="1">
      <formula>#REF!="Sim"</formula>
    </cfRule>
  </conditionalFormatting>
  <conditionalFormatting sqref="G302">
    <cfRule type="expression" dxfId="338" priority="12">
      <formula>#REF!="Item do PAA completamente executado"</formula>
    </cfRule>
    <cfRule type="expression" dxfId="337" priority="13">
      <formula>#REF!="Item do PAA com execução interrompida"</formula>
    </cfRule>
    <cfRule type="expression" dxfId="336" priority="14">
      <formula>#REF!="Item do PAA sem execução"</formula>
    </cfRule>
    <cfRule type="expression" dxfId="335" priority="11">
      <formula>#REF!="Item do PAA com execução iniciada"</formula>
    </cfRule>
    <cfRule type="expression" dxfId="334" priority="15">
      <formula>#REF!="Sim"</formula>
    </cfRule>
  </conditionalFormatting>
  <conditionalFormatting sqref="G303:G318">
    <cfRule type="expression" dxfId="333" priority="4" stopIfTrue="1">
      <formula>#REF!="Item do PAA com execução interrompida"</formula>
    </cfRule>
    <cfRule type="expression" dxfId="332" priority="5" stopIfTrue="1">
      <formula>#REF!="Item do PAA sem execução"</formula>
    </cfRule>
    <cfRule type="expression" dxfId="331" priority="2" stopIfTrue="1">
      <formula>#REF!="Item do PAA completamente executado"</formula>
    </cfRule>
    <cfRule type="expression" dxfId="330" priority="1" stopIfTrue="1">
      <formula>#REF!="Item do PAA com execução iniciada"</formula>
    </cfRule>
  </conditionalFormatting>
  <conditionalFormatting sqref="G318">
    <cfRule type="expression" dxfId="329" priority="3" stopIfTrue="1">
      <formula>#REF!="Sim"</formula>
    </cfRule>
  </conditionalFormatting>
  <conditionalFormatting sqref="H84 H145 H175:H176">
    <cfRule type="expression" dxfId="328" priority="246">
      <formula>#REF!="Item do PAA com execução interrompida"</formula>
    </cfRule>
    <cfRule type="expression" dxfId="327" priority="247">
      <formula>#REF!="Item do PAA sem execução"</formula>
    </cfRule>
    <cfRule type="expression" dxfId="326" priority="243">
      <formula>#REF!="Sim"</formula>
    </cfRule>
    <cfRule type="expression" dxfId="325" priority="244">
      <formula>#REF!="Item do PAA com execução iniciada"</formula>
    </cfRule>
    <cfRule type="expression" dxfId="324" priority="245">
      <formula>#REF!="Item do PAA completamente executado"</formula>
    </cfRule>
  </conditionalFormatting>
  <conditionalFormatting sqref="H90:H91">
    <cfRule type="expression" dxfId="323" priority="252">
      <formula>#REF!="Item do PAA sem execução"</formula>
    </cfRule>
    <cfRule type="expression" dxfId="322" priority="251">
      <formula>#REF!="Item do PAA com execução interrompida"</formula>
    </cfRule>
    <cfRule type="expression" dxfId="321" priority="248">
      <formula>#REF!="Sim"</formula>
    </cfRule>
    <cfRule type="expression" dxfId="320" priority="249">
      <formula>#REF!="Item do PAA com execução iniciada"</formula>
    </cfRule>
    <cfRule type="expression" dxfId="319" priority="250">
      <formula>#REF!="Item do PAA completamente executado"</formula>
    </cfRule>
  </conditionalFormatting>
  <conditionalFormatting sqref="H173">
    <cfRule type="expression" dxfId="318" priority="168">
      <formula>#REF!="Item do PAA sem execução"</formula>
    </cfRule>
    <cfRule type="expression" dxfId="317" priority="164">
      <formula>#REF!="Sim"</formula>
    </cfRule>
    <cfRule type="expression" dxfId="316" priority="166">
      <formula>#REF!="Item do PAA completamente executado"</formula>
    </cfRule>
    <cfRule type="expression" dxfId="315" priority="167">
      <formula>#REF!="Item do PAA com execução interrompida"</formula>
    </cfRule>
    <cfRule type="expression" dxfId="314" priority="165">
      <formula>#REF!="Item do PAA com execução iniciada"</formula>
    </cfRule>
  </conditionalFormatting>
  <conditionalFormatting sqref="N120:N123">
    <cfRule type="expression" dxfId="313" priority="179">
      <formula>#REF!="Item do PAA com execução iniciada"</formula>
    </cfRule>
    <cfRule type="expression" dxfId="312" priority="180">
      <formula>#REF!="Item do PAA completamente executado"</formula>
    </cfRule>
    <cfRule type="expression" dxfId="311" priority="181">
      <formula>#REF!="Item do PAA com execução interrompida"</formula>
    </cfRule>
    <cfRule type="expression" dxfId="310" priority="182">
      <formula>#REF!="Item do PAA sem execução"</formula>
    </cfRule>
  </conditionalFormatting>
  <conditionalFormatting sqref="N134 N120:N123">
    <cfRule type="expression" dxfId="309" priority="178">
      <formula>#REF!="Sim"</formula>
    </cfRule>
  </conditionalFormatting>
  <conditionalFormatting sqref="N134">
    <cfRule type="expression" dxfId="308" priority="177">
      <formula>#REF!="Item do PAA sem execução"</formula>
    </cfRule>
    <cfRule type="expression" dxfId="307" priority="176">
      <formula>#REF!="Item do PAA com execução interrompida"</formula>
    </cfRule>
    <cfRule type="expression" dxfId="306" priority="175">
      <formula>#REF!="Item do PAA completamente executado"</formula>
    </cfRule>
    <cfRule type="expression" dxfId="305" priority="174">
      <formula>#REF!="Item do PAA com execução iniciada"</formula>
    </cfRule>
  </conditionalFormatting>
  <conditionalFormatting sqref="N267:N301">
    <cfRule type="expression" dxfId="304" priority="35" stopIfTrue="1">
      <formula>#REF!="Sim"</formula>
    </cfRule>
    <cfRule type="expression" dxfId="303" priority="32" stopIfTrue="1">
      <formula>#REF!="Item do PAA completamente executado"</formula>
    </cfRule>
    <cfRule type="expression" dxfId="302" priority="33" stopIfTrue="1">
      <formula>#REF!="Item do PAA com execução interrompida"</formula>
    </cfRule>
    <cfRule type="expression" dxfId="301" priority="34" stopIfTrue="1">
      <formula>#REF!="Item do PAA sem execução"</formula>
    </cfRule>
    <cfRule type="expression" dxfId="300" priority="31" stopIfTrue="1">
      <formula>#REF!="Item do PAA com execução iniciada"</formula>
    </cfRule>
  </conditionalFormatting>
  <dataValidations disablePrompts="1" xWindow="132" yWindow="638" count="1">
    <dataValidation type="list" allowBlank="1" showInputMessage="1" showErrorMessage="1" prompt="Abrangência - Selecione a abrangência da contratação compartilhada." sqref="N72:N77 N81:N90 N92:N103 N105:N111 N114:N117 N126:N133 N135:N181 N215:N253 N255:N266 N302:N306 N313:N314" xr:uid="{D241BB11-B02E-4B76-B7EF-2D06434D18A8}">
      <formula1>#REF!</formula1>
    </dataValidation>
  </dataValidations>
  <hyperlinks>
    <hyperlink ref="H322" r:id="rId1" xr:uid="{018E1208-D6CD-4C51-B53A-8878025A79E1}"/>
    <hyperlink ref="H319" r:id="rId2" location="section-0" xr:uid="{D056D7A9-169E-4056-9ED6-745BF7689A43}"/>
    <hyperlink ref="D323" r:id="rId3" xr:uid="{E3E4B04C-7768-4451-9E6C-C724BFD85273}"/>
    <hyperlink ref="D320" r:id="rId4" location="section-0" xr:uid="{50D3AE4E-1229-4C54-A388-CCF2D9EE5FCD}"/>
  </hyperlinks>
  <printOptions horizontalCentered="1" verticalCentered="1"/>
  <pageMargins left="0.19685039370078741" right="0.19685039370078741" top="0.59055118110236227" bottom="0.70866141732283472" header="0.19685039370078741" footer="0.19685039370078741"/>
  <pageSetup paperSize="9" scale="44" pageOrder="overThenDown" orientation="landscape" r:id="rId5"/>
  <headerFooter>
    <oddFooter>&amp;LPCA 2026 v.6&amp;CPágina &amp;P / &amp;N&amp;R11/06/2026</oddFooter>
  </headerFooter>
  <extLst>
    <ext xmlns:x14="http://schemas.microsoft.com/office/spreadsheetml/2009/9/main" uri="{CCE6A557-97BC-4b89-ADB6-D9C93CAAB3DF}">
      <x14:dataValidations xmlns:xm="http://schemas.microsoft.com/office/excel/2006/main" disablePrompts="1" xWindow="132" yWindow="638" count="5">
        <x14:dataValidation type="list" allowBlank="1" showInputMessage="1" showErrorMessage="1" xr:uid="{00000000-0002-0000-0000-000001000000}">
          <x14:formula1>
            <xm:f>Listas_Suspensas!$AB$2:$AB$4</xm:f>
          </x14:formula1>
          <xm:sqref>M318</xm:sqref>
        </x14:dataValidation>
        <x14:dataValidation type="list" allowBlank="1" showInputMessage="1" showErrorMessage="1" promptTitle="Sigla da área" prompt="Selecione a área demandante / requisitante." xr:uid="{00000000-0002-0000-0000-000002000000}">
          <x14:formula1>
            <xm:f>Listas_Suspensas!$B$2:$B$51</xm:f>
          </x14:formula1>
          <xm:sqref>C318</xm:sqref>
        </x14:dataValidation>
        <x14:dataValidation type="list" allowBlank="1" showInputMessage="1" showErrorMessage="1" prompt="Mês do envio do PROAD instruído à DADM / DOF." xr:uid="{00000000-0002-0000-0000-000006000000}">
          <x14:formula1>
            <xm:f>Listas_Suspensas!$N$2:$N$21</xm:f>
          </x14:formula1>
          <xm:sqref>K318</xm:sqref>
        </x14:dataValidation>
        <x14:dataValidation type="list" allowBlank="1" showInputMessage="1" showErrorMessage="1" prompt="Selecione o nível de prioridade." xr:uid="{00000000-0002-0000-0000-000007000000}">
          <x14:formula1>
            <xm:f>Listas_Suspensas!$D$2:$D$4</xm:f>
          </x14:formula1>
          <xm:sqref>J318</xm:sqref>
        </x14:dataValidation>
        <x14:dataValidation type="list" allowBlank="1" showInputMessage="1" showErrorMessage="1" prompt="Selecione o mês de conclusão da contratação." xr:uid="{00000000-0002-0000-0000-000008000000}">
          <x14:formula1>
            <xm:f>Listas_Suspensas!$P$2:$P$13</xm:f>
          </x14:formula1>
          <xm:sqref>L318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O1317"/>
  <sheetViews>
    <sheetView showGridLines="0" zoomScale="70" zoomScaleNormal="70" workbookViewId="0">
      <pane xSplit="9" ySplit="8" topLeftCell="J9" activePane="bottomRight" state="frozen"/>
      <selection pane="topRight" activeCell="F1" sqref="F1"/>
      <selection pane="bottomLeft" activeCell="A9" sqref="A9"/>
      <selection pane="bottomRight" activeCell="C10" sqref="C10"/>
    </sheetView>
  </sheetViews>
  <sheetFormatPr defaultColWidth="12.59765625" defaultRowHeight="15" customHeight="1"/>
  <cols>
    <col min="1" max="1" width="11.5" style="221" customWidth="1"/>
    <col min="2" max="2" width="11.5" style="221" hidden="1" customWidth="1"/>
    <col min="3" max="3" width="15.5" style="221" customWidth="1"/>
    <col min="4" max="5" width="15.5" style="221" hidden="1" customWidth="1"/>
    <col min="6" max="6" width="18.59765625" style="233" hidden="1" customWidth="1"/>
    <col min="7" max="7" width="24.59765625" style="221" hidden="1" customWidth="1"/>
    <col min="8" max="8" width="29.8984375" style="235" customWidth="1"/>
    <col min="9" max="9" width="28.8984375" style="233" customWidth="1"/>
    <col min="10" max="10" width="14.09765625" style="221" customWidth="1"/>
    <col min="11" max="11" width="14.3984375" style="231" customWidth="1"/>
    <col min="12" max="12" width="18.19921875" style="221" customWidth="1"/>
    <col min="13" max="13" width="18.19921875" style="221" hidden="1" customWidth="1"/>
    <col min="14" max="14" width="14.8984375" style="221" hidden="1" customWidth="1"/>
    <col min="15" max="15" width="11.59765625" style="231" customWidth="1"/>
    <col min="16" max="16" width="14.8984375" style="533" customWidth="1"/>
    <col min="17" max="17" width="12.59765625" style="234" customWidth="1"/>
    <col min="18" max="19" width="11.59765625" style="221" customWidth="1"/>
    <col min="20" max="20" width="13.3984375" style="221" customWidth="1"/>
    <col min="21" max="22" width="15.3984375" style="234" hidden="1" customWidth="1"/>
    <col min="23" max="23" width="15.09765625" style="234" hidden="1" customWidth="1"/>
    <col min="24" max="24" width="15.19921875" style="231" customWidth="1"/>
    <col min="25" max="25" width="14.09765625" style="231" customWidth="1"/>
    <col min="26" max="26" width="22" style="234" customWidth="1"/>
    <col min="27" max="31" width="22.09765625" style="234" customWidth="1"/>
    <col min="32" max="32" width="19.5" style="346" customWidth="1"/>
    <col min="33" max="33" width="19.5" style="225" customWidth="1"/>
    <col min="34" max="34" width="29.59765625" style="221" customWidth="1"/>
    <col min="35" max="35" width="18.19921875" style="221" customWidth="1"/>
    <col min="36" max="36" width="29.59765625" style="225" customWidth="1"/>
    <col min="37" max="37" width="29.59765625" style="221" customWidth="1"/>
    <col min="38" max="38" width="38.59765625" style="221" customWidth="1"/>
    <col min="39" max="39" width="37.19921875" style="221" customWidth="1"/>
    <col min="40" max="16384" width="12.59765625" style="221"/>
  </cols>
  <sheetData>
    <row r="1" spans="1:39" ht="21.75" customHeight="1" thickBot="1">
      <c r="A1" s="72" t="s">
        <v>0</v>
      </c>
      <c r="B1" s="324"/>
      <c r="C1" s="73"/>
      <c r="D1" s="347"/>
      <c r="E1" s="73"/>
      <c r="F1" s="75"/>
      <c r="G1" s="74"/>
      <c r="H1" s="75"/>
      <c r="I1" s="75"/>
      <c r="J1" s="75"/>
      <c r="K1" s="76"/>
      <c r="L1" s="77"/>
      <c r="M1" s="427"/>
      <c r="N1" s="78"/>
      <c r="O1" s="75"/>
      <c r="P1" s="526"/>
      <c r="Q1" s="508"/>
      <c r="R1" s="79"/>
      <c r="S1" s="79"/>
      <c r="T1" s="80"/>
      <c r="U1" s="220"/>
      <c r="V1" s="220"/>
      <c r="W1" s="220"/>
      <c r="X1" s="75"/>
      <c r="Y1" s="75"/>
      <c r="Z1" s="167"/>
      <c r="AA1" s="167"/>
      <c r="AB1" s="167"/>
      <c r="AC1" s="167"/>
      <c r="AD1" s="167"/>
      <c r="AE1" s="167"/>
      <c r="AF1" s="343"/>
      <c r="AG1" s="419"/>
      <c r="AH1" s="73"/>
      <c r="AI1" s="347"/>
      <c r="AJ1" s="138"/>
      <c r="AK1" s="85"/>
      <c r="AL1" s="85"/>
      <c r="AM1" s="85"/>
    </row>
    <row r="2" spans="1:39" ht="4.5" customHeight="1">
      <c r="A2" s="1"/>
      <c r="B2" s="1"/>
      <c r="C2" s="2"/>
      <c r="D2" s="2"/>
      <c r="E2" s="2"/>
      <c r="F2" s="1"/>
      <c r="G2" s="3"/>
      <c r="H2" s="1"/>
      <c r="I2" s="1"/>
      <c r="J2" s="1"/>
      <c r="K2" s="1"/>
      <c r="L2" s="4"/>
      <c r="M2" s="4"/>
      <c r="N2" s="5"/>
      <c r="O2" s="1"/>
      <c r="P2" s="527"/>
      <c r="Q2" s="160"/>
      <c r="R2" s="7"/>
      <c r="S2" s="7"/>
      <c r="T2" s="7"/>
      <c r="U2" s="160"/>
      <c r="V2" s="160"/>
      <c r="W2" s="160"/>
      <c r="X2" s="6"/>
      <c r="Y2" s="1"/>
      <c r="Z2" s="168"/>
      <c r="AA2" s="1"/>
      <c r="AB2" s="1"/>
      <c r="AC2" s="1"/>
      <c r="AD2" s="1"/>
      <c r="AE2" s="1"/>
      <c r="AF2" s="1"/>
      <c r="AG2" s="420"/>
      <c r="AH2" s="9"/>
      <c r="AI2" s="9"/>
      <c r="AJ2" s="139"/>
      <c r="AK2" s="3"/>
      <c r="AL2" s="3"/>
      <c r="AM2" s="3"/>
    </row>
    <row r="3" spans="1:39" ht="21.75" customHeight="1">
      <c r="A3" s="72" t="s">
        <v>1255</v>
      </c>
      <c r="B3" s="324"/>
      <c r="C3" s="73"/>
      <c r="D3" s="347"/>
      <c r="E3" s="73"/>
      <c r="F3" s="75"/>
      <c r="G3" s="74"/>
      <c r="H3" s="75"/>
      <c r="I3" s="75"/>
      <c r="J3" s="75"/>
      <c r="K3" s="76"/>
      <c r="L3" s="77"/>
      <c r="M3" s="427"/>
      <c r="N3" s="78"/>
      <c r="O3" s="75"/>
      <c r="P3" s="526"/>
      <c r="Q3" s="508"/>
      <c r="R3" s="79"/>
      <c r="S3" s="79"/>
      <c r="T3" s="80"/>
      <c r="U3" s="220"/>
      <c r="V3" s="220"/>
      <c r="W3" s="220"/>
      <c r="X3" s="75"/>
      <c r="Y3" s="75"/>
      <c r="Z3" s="158"/>
      <c r="AA3" s="158"/>
      <c r="AB3" s="158"/>
      <c r="AC3" s="158"/>
      <c r="AD3" s="158"/>
      <c r="AE3" s="158"/>
      <c r="AF3" s="158"/>
      <c r="AG3" s="421"/>
      <c r="AH3" s="73"/>
      <c r="AI3" s="347"/>
      <c r="AJ3" s="138"/>
      <c r="AK3" s="85"/>
      <c r="AL3" s="85"/>
      <c r="AM3" s="85"/>
    </row>
    <row r="4" spans="1:39" ht="4.5" customHeight="1">
      <c r="A4" s="1"/>
      <c r="B4" s="1"/>
      <c r="C4" s="2"/>
      <c r="D4" s="2"/>
      <c r="E4" s="2"/>
      <c r="F4" s="1"/>
      <c r="G4" s="3"/>
      <c r="H4" s="1"/>
      <c r="I4" s="1"/>
      <c r="J4" s="1"/>
      <c r="K4" s="1"/>
      <c r="L4" s="4"/>
      <c r="M4" s="4"/>
      <c r="N4" s="5"/>
      <c r="O4" s="1"/>
      <c r="P4" s="527"/>
      <c r="Q4" s="161"/>
      <c r="R4" s="7"/>
      <c r="S4" s="7"/>
      <c r="T4" s="7"/>
      <c r="U4" s="161"/>
      <c r="V4" s="161"/>
      <c r="W4" s="161"/>
      <c r="X4" s="6"/>
      <c r="Y4" s="1"/>
      <c r="Z4" s="168"/>
      <c r="AA4" s="169"/>
      <c r="AB4" s="169"/>
      <c r="AC4" s="169"/>
      <c r="AD4" s="169"/>
      <c r="AE4" s="169"/>
      <c r="AF4" s="325"/>
      <c r="AG4" s="422"/>
      <c r="AH4" s="8"/>
      <c r="AI4" s="8"/>
      <c r="AJ4" s="140"/>
      <c r="AK4" s="10"/>
      <c r="AL4" s="10"/>
      <c r="AM4" s="10"/>
    </row>
    <row r="5" spans="1:39" ht="45.75" hidden="1" customHeight="1">
      <c r="A5" s="212" t="s">
        <v>1</v>
      </c>
      <c r="B5" s="325"/>
      <c r="C5" s="11"/>
      <c r="D5" s="11"/>
      <c r="E5" s="11"/>
      <c r="F5" s="114"/>
      <c r="G5" s="11"/>
      <c r="H5" s="113"/>
      <c r="I5" s="114"/>
      <c r="J5" s="6"/>
      <c r="K5" s="6"/>
      <c r="L5" s="12"/>
      <c r="M5" s="12"/>
      <c r="N5" s="11"/>
      <c r="O5" s="6"/>
      <c r="P5" s="423"/>
      <c r="Q5" s="161"/>
      <c r="R5" s="6"/>
      <c r="S5" s="645" t="s">
        <v>2</v>
      </c>
      <c r="T5" s="646"/>
      <c r="U5" s="647" t="s">
        <v>3</v>
      </c>
      <c r="V5" s="648"/>
      <c r="W5" s="535"/>
      <c r="X5" s="6"/>
      <c r="Y5" s="6"/>
      <c r="Z5" s="170"/>
      <c r="AA5" s="649"/>
      <c r="AB5" s="650"/>
      <c r="AC5" s="650"/>
      <c r="AD5" s="650"/>
      <c r="AE5" s="650"/>
      <c r="AF5" s="1"/>
      <c r="AH5" s="9"/>
      <c r="AI5" s="9"/>
      <c r="AJ5" s="139"/>
      <c r="AK5" s="3"/>
      <c r="AL5" s="3"/>
      <c r="AM5" s="3"/>
    </row>
    <row r="6" spans="1:39" ht="7.2" customHeight="1">
      <c r="A6" s="3"/>
      <c r="B6" s="3"/>
      <c r="C6" s="2"/>
      <c r="D6" s="2"/>
      <c r="E6" s="2"/>
      <c r="F6" s="1"/>
      <c r="G6" s="3"/>
      <c r="H6" s="3"/>
      <c r="I6" s="1"/>
      <c r="J6" s="1"/>
      <c r="K6" s="1"/>
      <c r="L6" s="4"/>
      <c r="M6" s="4"/>
      <c r="N6" s="5"/>
      <c r="O6" s="1"/>
      <c r="P6" s="527"/>
      <c r="Q6" s="162"/>
      <c r="R6" s="1"/>
      <c r="S6" s="1"/>
      <c r="T6" s="7"/>
      <c r="U6" s="162"/>
      <c r="V6" s="162"/>
      <c r="W6" s="162"/>
      <c r="X6" s="6"/>
      <c r="Y6" s="6"/>
      <c r="Z6" s="160"/>
      <c r="AA6" s="6"/>
      <c r="AB6" s="6"/>
      <c r="AC6" s="6"/>
      <c r="AD6" s="6"/>
      <c r="AE6" s="6"/>
      <c r="AF6" s="6"/>
      <c r="AG6" s="423"/>
      <c r="AH6" s="9"/>
      <c r="AI6" s="9"/>
      <c r="AJ6" s="139"/>
      <c r="AK6" s="3"/>
      <c r="AL6" s="3"/>
      <c r="AM6" s="3"/>
    </row>
    <row r="7" spans="1:39" ht="6" customHeight="1">
      <c r="A7" s="1"/>
      <c r="B7" s="1"/>
      <c r="C7" s="1"/>
      <c r="D7" s="1"/>
      <c r="E7" s="1"/>
      <c r="F7" s="6"/>
      <c r="G7" s="1"/>
      <c r="H7" s="1"/>
      <c r="I7" s="6"/>
      <c r="J7" s="1"/>
      <c r="K7" s="1"/>
      <c r="L7" s="4"/>
      <c r="M7" s="4"/>
      <c r="N7" s="5"/>
      <c r="O7" s="1"/>
      <c r="P7" s="420"/>
      <c r="Q7" s="163"/>
      <c r="R7" s="7"/>
      <c r="S7" s="7"/>
      <c r="T7" s="7"/>
      <c r="U7" s="163"/>
      <c r="V7" s="163"/>
      <c r="W7" s="163"/>
      <c r="X7" s="1"/>
      <c r="Y7" s="1"/>
      <c r="Z7" s="168"/>
      <c r="AA7" s="651"/>
      <c r="AB7" s="652"/>
      <c r="AC7" s="653"/>
      <c r="AD7" s="535"/>
      <c r="AE7" s="535"/>
      <c r="AF7" s="160"/>
      <c r="AG7" s="535"/>
      <c r="AH7" s="9"/>
      <c r="AI7" s="9"/>
      <c r="AJ7" s="139"/>
      <c r="AK7" s="3"/>
      <c r="AL7" s="3"/>
      <c r="AM7" s="3"/>
    </row>
    <row r="8" spans="1:39" s="222" customFormat="1" ht="183.6" customHeight="1">
      <c r="A8" s="115" t="s">
        <v>685</v>
      </c>
      <c r="B8" s="115" t="s">
        <v>1324</v>
      </c>
      <c r="C8" s="115" t="s">
        <v>686</v>
      </c>
      <c r="D8" s="115" t="s">
        <v>1333</v>
      </c>
      <c r="E8" s="322" t="s">
        <v>1328</v>
      </c>
      <c r="F8" s="115" t="s">
        <v>1253</v>
      </c>
      <c r="G8" s="115" t="s">
        <v>748</v>
      </c>
      <c r="H8" s="115" t="s">
        <v>687</v>
      </c>
      <c r="I8" s="115" t="s">
        <v>688</v>
      </c>
      <c r="J8" s="115" t="s">
        <v>689</v>
      </c>
      <c r="K8" s="116" t="s">
        <v>690</v>
      </c>
      <c r="L8" s="428" t="s">
        <v>691</v>
      </c>
      <c r="M8" s="116" t="s">
        <v>1344</v>
      </c>
      <c r="N8" s="116" t="s">
        <v>693</v>
      </c>
      <c r="O8" s="115" t="s">
        <v>692</v>
      </c>
      <c r="P8" s="424"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24" t="s">
        <v>969</v>
      </c>
      <c r="AH8" s="115" t="s">
        <v>970</v>
      </c>
      <c r="AI8" s="115" t="s">
        <v>1329</v>
      </c>
      <c r="AJ8" s="141" t="s">
        <v>784</v>
      </c>
      <c r="AK8" s="211" t="s">
        <v>785</v>
      </c>
      <c r="AL8" s="115" t="s">
        <v>786</v>
      </c>
      <c r="AM8" s="115" t="s">
        <v>787</v>
      </c>
    </row>
    <row r="9" spans="1:39" ht="38.25" customHeight="1">
      <c r="A9" s="213"/>
      <c r="B9" s="341"/>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 customHeight="1">
      <c r="A10" s="189">
        <v>1</v>
      </c>
      <c r="B10" s="99"/>
      <c r="C10" s="333" t="s">
        <v>4</v>
      </c>
      <c r="D10" s="147"/>
      <c r="E10" s="99"/>
      <c r="F10" s="147"/>
      <c r="G10" s="98" t="s">
        <v>187</v>
      </c>
      <c r="H10" s="246" t="s">
        <v>397</v>
      </c>
      <c r="I10" s="147" t="s">
        <v>188</v>
      </c>
      <c r="J10" s="129">
        <v>1</v>
      </c>
      <c r="K10" s="129" t="s">
        <v>391</v>
      </c>
      <c r="L10" s="429">
        <v>20000</v>
      </c>
      <c r="M10" s="489"/>
      <c r="N10" s="472">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customHeight="1">
      <c r="A11" s="189">
        <v>2</v>
      </c>
      <c r="B11" s="99"/>
      <c r="C11" s="333" t="s">
        <v>4</v>
      </c>
      <c r="D11" s="147" t="s">
        <v>1334</v>
      </c>
      <c r="E11" s="99"/>
      <c r="F11" s="147" t="s">
        <v>1291</v>
      </c>
      <c r="G11" s="98" t="s">
        <v>388</v>
      </c>
      <c r="H11" s="246" t="s">
        <v>1389</v>
      </c>
      <c r="I11" s="147" t="s">
        <v>972</v>
      </c>
      <c r="J11" s="129">
        <v>1</v>
      </c>
      <c r="K11" s="129" t="s">
        <v>185</v>
      </c>
      <c r="L11" s="512">
        <f>62000+26640</f>
        <v>88640</v>
      </c>
      <c r="M11" s="490"/>
      <c r="N11" s="472">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33" t="s">
        <v>4</v>
      </c>
      <c r="D12" s="147"/>
      <c r="E12" s="99"/>
      <c r="F12" s="147"/>
      <c r="G12" s="98" t="s">
        <v>189</v>
      </c>
      <c r="H12" s="246" t="s">
        <v>766</v>
      </c>
      <c r="I12" s="147" t="s">
        <v>389</v>
      </c>
      <c r="J12" s="129">
        <v>1</v>
      </c>
      <c r="K12" s="129" t="s">
        <v>391</v>
      </c>
      <c r="L12" s="430">
        <v>2000</v>
      </c>
      <c r="M12" s="490"/>
      <c r="N12" s="472">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 customHeight="1">
      <c r="A13" s="326">
        <v>4</v>
      </c>
      <c r="B13" s="99"/>
      <c r="C13" s="334" t="s">
        <v>4</v>
      </c>
      <c r="D13" s="147"/>
      <c r="E13" s="55"/>
      <c r="F13" s="147"/>
      <c r="G13" s="98" t="s">
        <v>186</v>
      </c>
      <c r="H13" s="246" t="s">
        <v>390</v>
      </c>
      <c r="I13" s="147" t="s">
        <v>767</v>
      </c>
      <c r="J13" s="129" t="s">
        <v>768</v>
      </c>
      <c r="K13" s="131" t="s">
        <v>178</v>
      </c>
      <c r="L13" s="430">
        <v>2000</v>
      </c>
      <c r="M13" s="490"/>
      <c r="N13" s="472">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33" t="s">
        <v>4</v>
      </c>
      <c r="D14" s="147"/>
      <c r="E14" s="99"/>
      <c r="F14" s="147"/>
      <c r="G14" s="98" t="s">
        <v>183</v>
      </c>
      <c r="H14" s="246" t="s">
        <v>369</v>
      </c>
      <c r="I14" s="147" t="s">
        <v>184</v>
      </c>
      <c r="J14" s="129">
        <v>24</v>
      </c>
      <c r="K14" s="129" t="s">
        <v>178</v>
      </c>
      <c r="L14" s="512">
        <v>40000</v>
      </c>
      <c r="M14" s="490"/>
      <c r="N14" s="472">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5" customHeight="1">
      <c r="A15" s="326">
        <v>1</v>
      </c>
      <c r="B15" s="99"/>
      <c r="C15" s="334" t="s">
        <v>6</v>
      </c>
      <c r="D15" s="147"/>
      <c r="E15" s="55"/>
      <c r="F15" s="251"/>
      <c r="G15" s="98" t="s">
        <v>204</v>
      </c>
      <c r="H15" s="250" t="s">
        <v>938</v>
      </c>
      <c r="I15" s="251" t="s">
        <v>205</v>
      </c>
      <c r="J15" s="252">
        <v>24</v>
      </c>
      <c r="K15" s="252" t="s">
        <v>182</v>
      </c>
      <c r="L15" s="512">
        <v>120000</v>
      </c>
      <c r="M15" s="491"/>
      <c r="N15" s="472">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16" t="s">
        <v>1024</v>
      </c>
      <c r="AH15" s="355"/>
      <c r="AI15" s="400"/>
      <c r="AJ15" s="389"/>
      <c r="AK15" s="86"/>
      <c r="AL15" s="56" t="s">
        <v>1343</v>
      </c>
      <c r="AM15" s="56"/>
    </row>
    <row r="16" spans="1:39" s="223" customFormat="1" ht="166.95" customHeight="1">
      <c r="A16" s="189">
        <v>2</v>
      </c>
      <c r="B16" s="99"/>
      <c r="C16" s="333" t="s">
        <v>6</v>
      </c>
      <c r="D16" s="147"/>
      <c r="E16" s="99"/>
      <c r="F16" s="251"/>
      <c r="G16" s="98" t="s">
        <v>191</v>
      </c>
      <c r="H16" s="253" t="s">
        <v>939</v>
      </c>
      <c r="I16" s="251" t="s">
        <v>192</v>
      </c>
      <c r="J16" s="252">
        <v>2</v>
      </c>
      <c r="K16" s="252" t="s">
        <v>391</v>
      </c>
      <c r="L16" s="431">
        <v>49000</v>
      </c>
      <c r="M16" s="486"/>
      <c r="N16" s="472">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16" t="s">
        <v>1025</v>
      </c>
      <c r="AH16" s="355"/>
      <c r="AI16" s="400"/>
      <c r="AJ16" s="389" t="s">
        <v>791</v>
      </c>
      <c r="AK16" s="86"/>
      <c r="AL16" s="56"/>
      <c r="AM16" s="56"/>
    </row>
    <row r="17" spans="1:39" s="223" customFormat="1" ht="156.6" customHeight="1">
      <c r="A17" s="189">
        <v>4</v>
      </c>
      <c r="B17" s="99"/>
      <c r="C17" s="333" t="s">
        <v>6</v>
      </c>
      <c r="D17" s="147"/>
      <c r="E17" s="99"/>
      <c r="F17" s="251"/>
      <c r="G17" s="98" t="s">
        <v>198</v>
      </c>
      <c r="H17" s="253" t="s">
        <v>393</v>
      </c>
      <c r="I17" s="251" t="s">
        <v>193</v>
      </c>
      <c r="J17" s="252">
        <v>1</v>
      </c>
      <c r="K17" s="252" t="s">
        <v>391</v>
      </c>
      <c r="L17" s="432">
        <v>52400</v>
      </c>
      <c r="M17" s="492"/>
      <c r="N17" s="472">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17" t="s">
        <v>1025</v>
      </c>
      <c r="AH17" s="355"/>
      <c r="AI17" s="400"/>
      <c r="AJ17" s="389"/>
      <c r="AK17" s="86"/>
      <c r="AL17" s="56"/>
      <c r="AM17" s="56"/>
    </row>
    <row r="18" spans="1:39" s="223" customFormat="1" ht="168.6" customHeight="1">
      <c r="A18" s="189">
        <v>5</v>
      </c>
      <c r="B18" s="99"/>
      <c r="C18" s="333" t="s">
        <v>6</v>
      </c>
      <c r="D18" s="147"/>
      <c r="E18" s="99"/>
      <c r="F18" s="251"/>
      <c r="G18" s="98" t="s">
        <v>199</v>
      </c>
      <c r="H18" s="253" t="s">
        <v>983</v>
      </c>
      <c r="I18" s="251" t="s">
        <v>200</v>
      </c>
      <c r="J18" s="252">
        <v>2</v>
      </c>
      <c r="K18" s="252" t="s">
        <v>391</v>
      </c>
      <c r="L18" s="432">
        <v>164870</v>
      </c>
      <c r="M18" s="492"/>
      <c r="N18" s="472">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16" t="s">
        <v>1025</v>
      </c>
      <c r="AH18" s="355"/>
      <c r="AI18" s="400"/>
      <c r="AJ18" s="389"/>
      <c r="AK18" s="86"/>
      <c r="AL18" s="56"/>
      <c r="AM18" s="56" t="s">
        <v>940</v>
      </c>
    </row>
    <row r="19" spans="1:39" s="223" customFormat="1" ht="143.4" customHeight="1">
      <c r="A19" s="189">
        <v>6</v>
      </c>
      <c r="B19" s="99"/>
      <c r="C19" s="333" t="s">
        <v>6</v>
      </c>
      <c r="D19" s="147"/>
      <c r="E19" s="99"/>
      <c r="F19" s="251"/>
      <c r="G19" s="98" t="s">
        <v>201</v>
      </c>
      <c r="H19" s="253" t="s">
        <v>395</v>
      </c>
      <c r="I19" s="251" t="s">
        <v>193</v>
      </c>
      <c r="J19" s="252">
        <v>1</v>
      </c>
      <c r="K19" s="252" t="s">
        <v>391</v>
      </c>
      <c r="L19" s="433">
        <v>8500</v>
      </c>
      <c r="M19" s="491"/>
      <c r="N19" s="472">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16" t="s">
        <v>1025</v>
      </c>
      <c r="AH19" s="355"/>
      <c r="AI19" s="400"/>
      <c r="AJ19" s="389"/>
      <c r="AK19" s="86"/>
      <c r="AL19" s="56"/>
      <c r="AM19" s="56"/>
    </row>
    <row r="20" spans="1:39" ht="161.4" customHeight="1">
      <c r="A20" s="326">
        <v>7</v>
      </c>
      <c r="B20" s="99"/>
      <c r="C20" s="334" t="s">
        <v>6</v>
      </c>
      <c r="D20" s="147"/>
      <c r="E20" s="55"/>
      <c r="F20" s="254"/>
      <c r="G20" s="98" t="s">
        <v>202</v>
      </c>
      <c r="H20" s="253" t="s">
        <v>394</v>
      </c>
      <c r="I20" s="254" t="s">
        <v>941</v>
      </c>
      <c r="J20" s="252">
        <v>1</v>
      </c>
      <c r="K20" s="252" t="s">
        <v>391</v>
      </c>
      <c r="L20" s="433">
        <v>7000</v>
      </c>
      <c r="M20" s="492"/>
      <c r="N20" s="472">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16" t="s">
        <v>1025</v>
      </c>
      <c r="AH20" s="355"/>
      <c r="AI20" s="400"/>
      <c r="AJ20" s="389" t="s">
        <v>792</v>
      </c>
      <c r="AK20" s="86"/>
      <c r="AL20" s="56"/>
      <c r="AM20" s="56"/>
    </row>
    <row r="21" spans="1:39" s="223" customFormat="1" ht="248.4" customHeight="1">
      <c r="A21" s="189">
        <v>8</v>
      </c>
      <c r="B21" s="99"/>
      <c r="C21" s="333" t="s">
        <v>6</v>
      </c>
      <c r="D21" s="147"/>
      <c r="E21" s="99"/>
      <c r="F21" s="251"/>
      <c r="G21" s="98" t="s">
        <v>194</v>
      </c>
      <c r="H21" s="253" t="s">
        <v>398</v>
      </c>
      <c r="I21" s="251" t="s">
        <v>195</v>
      </c>
      <c r="J21" s="252">
        <v>6</v>
      </c>
      <c r="K21" s="252" t="s">
        <v>391</v>
      </c>
      <c r="L21" s="431">
        <v>50000</v>
      </c>
      <c r="M21" s="486"/>
      <c r="N21" s="472">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16" t="s">
        <v>1025</v>
      </c>
      <c r="AH21" s="355"/>
      <c r="AI21" s="400"/>
      <c r="AJ21" s="389" t="s">
        <v>793</v>
      </c>
      <c r="AK21" s="86"/>
      <c r="AL21" s="56"/>
      <c r="AM21" s="56"/>
    </row>
    <row r="22" spans="1:39" s="223" customFormat="1" ht="198" customHeight="1">
      <c r="A22" s="189">
        <v>9</v>
      </c>
      <c r="B22" s="99"/>
      <c r="C22" s="333" t="s">
        <v>6</v>
      </c>
      <c r="D22" s="147"/>
      <c r="E22" s="99"/>
      <c r="F22" s="251"/>
      <c r="G22" s="98" t="s">
        <v>203</v>
      </c>
      <c r="H22" s="253" t="s">
        <v>396</v>
      </c>
      <c r="I22" s="251" t="s">
        <v>368</v>
      </c>
      <c r="J22" s="252">
        <v>12</v>
      </c>
      <c r="K22" s="252" t="s">
        <v>391</v>
      </c>
      <c r="L22" s="433">
        <v>43780</v>
      </c>
      <c r="M22" s="492"/>
      <c r="N22" s="472">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78">
        <v>20460</v>
      </c>
      <c r="AH22" s="355"/>
      <c r="AI22" s="400"/>
      <c r="AJ22" s="389"/>
      <c r="AK22" s="86"/>
      <c r="AL22" s="56"/>
      <c r="AM22" s="56"/>
    </row>
    <row r="23" spans="1:39" s="223" customFormat="1" ht="108" customHeight="1">
      <c r="A23" s="189">
        <v>10</v>
      </c>
      <c r="B23" s="99"/>
      <c r="C23" s="335" t="s">
        <v>6</v>
      </c>
      <c r="D23" s="147"/>
      <c r="E23" s="125"/>
      <c r="F23" s="256"/>
      <c r="G23" s="255" t="s">
        <v>367</v>
      </c>
      <c r="H23" s="513" t="s">
        <v>984</v>
      </c>
      <c r="I23" s="256" t="s">
        <v>190</v>
      </c>
      <c r="J23" s="257">
        <v>1</v>
      </c>
      <c r="K23" s="257" t="s">
        <v>392</v>
      </c>
      <c r="L23" s="514">
        <v>48720</v>
      </c>
      <c r="M23" s="486"/>
      <c r="N23" s="473">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55"/>
      <c r="AI23" s="400"/>
      <c r="AJ23" s="390" t="s">
        <v>794</v>
      </c>
      <c r="AK23" s="260"/>
      <c r="AL23" s="261" t="s">
        <v>795</v>
      </c>
      <c r="AM23" s="261"/>
    </row>
    <row r="24" spans="1:39" s="223" customFormat="1" ht="108" customHeight="1">
      <c r="A24" s="189">
        <v>16</v>
      </c>
      <c r="B24" s="99"/>
      <c r="C24" s="333" t="s">
        <v>6</v>
      </c>
      <c r="D24" s="147"/>
      <c r="E24" s="99"/>
      <c r="F24" s="251"/>
      <c r="G24" s="262" t="s">
        <v>985</v>
      </c>
      <c r="H24" s="251" t="s">
        <v>985</v>
      </c>
      <c r="I24" s="251" t="s">
        <v>986</v>
      </c>
      <c r="J24" s="252">
        <v>1</v>
      </c>
      <c r="K24" s="252" t="s">
        <v>987</v>
      </c>
      <c r="L24" s="434">
        <v>61750</v>
      </c>
      <c r="M24" s="486"/>
      <c r="N24" s="472"/>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55"/>
      <c r="AI24" s="400"/>
      <c r="AJ24" s="389"/>
      <c r="AK24" s="86"/>
      <c r="AL24" s="56"/>
      <c r="AM24" s="56"/>
    </row>
    <row r="25" spans="1:39" s="223" customFormat="1" ht="143.25" customHeight="1">
      <c r="A25" s="189">
        <v>11</v>
      </c>
      <c r="B25" s="99"/>
      <c r="C25" s="333" t="s">
        <v>6</v>
      </c>
      <c r="D25" s="147"/>
      <c r="E25" s="99"/>
      <c r="F25" s="251"/>
      <c r="G25" s="98" t="s">
        <v>196</v>
      </c>
      <c r="H25" s="253" t="s">
        <v>399</v>
      </c>
      <c r="I25" s="251" t="s">
        <v>197</v>
      </c>
      <c r="J25" s="252">
        <v>10</v>
      </c>
      <c r="K25" s="252" t="s">
        <v>178</v>
      </c>
      <c r="L25" s="431">
        <v>3200</v>
      </c>
      <c r="M25" s="486"/>
      <c r="N25" s="472">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16" t="s">
        <v>1026</v>
      </c>
      <c r="AH25" s="355"/>
      <c r="AI25" s="400"/>
      <c r="AJ25" s="389" t="s">
        <v>796</v>
      </c>
      <c r="AK25" s="86"/>
      <c r="AL25" s="56"/>
      <c r="AM25" s="56" t="s">
        <v>797</v>
      </c>
    </row>
    <row r="26" spans="1:39" s="223" customFormat="1" ht="151.94999999999999" customHeight="1">
      <c r="A26" s="189">
        <v>17</v>
      </c>
      <c r="B26" s="99"/>
      <c r="C26" s="333" t="s">
        <v>6</v>
      </c>
      <c r="D26" s="147"/>
      <c r="E26" s="99"/>
      <c r="F26" s="263"/>
      <c r="G26" s="262" t="s">
        <v>988</v>
      </c>
      <c r="H26" s="253" t="s">
        <v>989</v>
      </c>
      <c r="I26" s="263" t="s">
        <v>990</v>
      </c>
      <c r="J26" s="252">
        <v>1</v>
      </c>
      <c r="K26" s="252" t="s">
        <v>987</v>
      </c>
      <c r="L26" s="433">
        <v>22730</v>
      </c>
      <c r="M26" s="492"/>
      <c r="N26" s="472"/>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16" t="s">
        <v>1025</v>
      </c>
      <c r="AH26" s="355"/>
      <c r="AI26" s="400"/>
      <c r="AJ26" s="389"/>
      <c r="AK26" s="86"/>
      <c r="AL26" s="56"/>
      <c r="AM26" s="56"/>
    </row>
    <row r="27" spans="1:39" s="223" customFormat="1" ht="294" customHeight="1">
      <c r="A27" s="189">
        <v>18</v>
      </c>
      <c r="B27" s="99"/>
      <c r="C27" s="333" t="s">
        <v>6</v>
      </c>
      <c r="D27" s="147"/>
      <c r="E27" s="99"/>
      <c r="F27" s="254"/>
      <c r="G27" s="262" t="s">
        <v>991</v>
      </c>
      <c r="H27" s="254" t="s">
        <v>991</v>
      </c>
      <c r="I27" s="254" t="s">
        <v>992</v>
      </c>
      <c r="J27" s="252">
        <v>1</v>
      </c>
      <c r="K27" s="252" t="s">
        <v>993</v>
      </c>
      <c r="L27" s="433">
        <v>160000</v>
      </c>
      <c r="M27" s="492"/>
      <c r="N27" s="472"/>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18">
        <v>10698</v>
      </c>
      <c r="AH27" s="355"/>
      <c r="AI27" s="400"/>
      <c r="AJ27" s="389"/>
      <c r="AK27" s="86"/>
      <c r="AL27" s="56"/>
      <c r="AM27" s="56"/>
    </row>
    <row r="28" spans="1:39" s="223" customFormat="1" ht="209.4" customHeight="1">
      <c r="A28" s="189">
        <v>19</v>
      </c>
      <c r="B28" s="99"/>
      <c r="C28" s="333" t="s">
        <v>6</v>
      </c>
      <c r="D28" s="147"/>
      <c r="E28" s="99"/>
      <c r="F28" s="155"/>
      <c r="G28" s="262" t="s">
        <v>994</v>
      </c>
      <c r="H28" s="155" t="s">
        <v>1292</v>
      </c>
      <c r="I28" s="155" t="s">
        <v>1248</v>
      </c>
      <c r="J28" s="264">
        <v>30</v>
      </c>
      <c r="K28" s="264" t="s">
        <v>995</v>
      </c>
      <c r="L28" s="435">
        <v>57840</v>
      </c>
      <c r="M28" s="493"/>
      <c r="N28" s="472"/>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18">
        <v>24376</v>
      </c>
      <c r="AH28" s="355"/>
      <c r="AI28" s="400"/>
      <c r="AJ28" s="389"/>
      <c r="AK28" s="86"/>
      <c r="AL28" s="56"/>
      <c r="AM28" s="56"/>
    </row>
    <row r="29" spans="1:39" s="223" customFormat="1" ht="148.94999999999999" customHeight="1">
      <c r="A29" s="189">
        <v>20</v>
      </c>
      <c r="B29" s="99"/>
      <c r="C29" s="333" t="s">
        <v>6</v>
      </c>
      <c r="D29" s="147"/>
      <c r="E29" s="99"/>
      <c r="F29" s="319"/>
      <c r="G29" s="267" t="s">
        <v>1021</v>
      </c>
      <c r="H29" s="319" t="s">
        <v>1022</v>
      </c>
      <c r="I29" s="319" t="s">
        <v>1023</v>
      </c>
      <c r="J29" s="264">
        <v>10</v>
      </c>
      <c r="K29" s="264" t="s">
        <v>423</v>
      </c>
      <c r="L29" s="436">
        <v>16264</v>
      </c>
      <c r="M29" s="487"/>
      <c r="N29" s="472"/>
      <c r="O29" s="99" t="s">
        <v>5</v>
      </c>
      <c r="P29" s="189" t="s">
        <v>157</v>
      </c>
      <c r="Q29" s="99"/>
      <c r="R29" s="118">
        <v>46053</v>
      </c>
      <c r="S29" s="118">
        <v>46081</v>
      </c>
      <c r="T29" s="118">
        <v>46173</v>
      </c>
      <c r="U29" s="99"/>
      <c r="V29" s="99"/>
      <c r="W29" s="99"/>
      <c r="X29" s="129" t="s">
        <v>1302</v>
      </c>
      <c r="Y29" s="154" t="s">
        <v>1304</v>
      </c>
      <c r="Z29" s="273"/>
      <c r="AA29" s="274"/>
      <c r="AB29" s="275"/>
      <c r="AC29" s="275"/>
      <c r="AD29" s="275"/>
      <c r="AE29" s="275"/>
      <c r="AF29" s="252"/>
      <c r="AG29" s="418">
        <v>23574</v>
      </c>
      <c r="AH29" s="355"/>
      <c r="AI29" s="400"/>
      <c r="AJ29" s="389"/>
      <c r="AK29" s="86"/>
      <c r="AL29" s="56"/>
      <c r="AM29" s="56"/>
    </row>
    <row r="30" spans="1:39" s="223" customFormat="1" ht="100.2" customHeight="1">
      <c r="A30" s="189">
        <v>21</v>
      </c>
      <c r="B30" s="99"/>
      <c r="C30" s="333" t="s">
        <v>6</v>
      </c>
      <c r="D30" s="147"/>
      <c r="E30" s="99"/>
      <c r="F30" s="251"/>
      <c r="G30" s="262" t="s">
        <v>996</v>
      </c>
      <c r="H30" s="254" t="s">
        <v>996</v>
      </c>
      <c r="I30" s="251" t="s">
        <v>997</v>
      </c>
      <c r="J30" s="252">
        <v>5</v>
      </c>
      <c r="K30" s="252" t="s">
        <v>995</v>
      </c>
      <c r="L30" s="433">
        <v>9000</v>
      </c>
      <c r="M30" s="492"/>
      <c r="N30" s="472"/>
      <c r="O30" s="99" t="s">
        <v>5</v>
      </c>
      <c r="P30" s="189" t="s">
        <v>157</v>
      </c>
      <c r="Q30" s="99"/>
      <c r="R30" s="118">
        <v>46173</v>
      </c>
      <c r="S30" s="118">
        <v>46203</v>
      </c>
      <c r="T30" s="118">
        <v>46295</v>
      </c>
      <c r="U30" s="99"/>
      <c r="V30" s="99"/>
      <c r="W30" s="99"/>
      <c r="X30" s="129" t="s">
        <v>1302</v>
      </c>
      <c r="Y30" s="154" t="s">
        <v>1304</v>
      </c>
      <c r="Z30" s="252"/>
      <c r="AA30" s="252"/>
      <c r="AB30" s="269"/>
      <c r="AC30" s="269"/>
      <c r="AD30" s="269"/>
      <c r="AE30" s="269"/>
      <c r="AF30" s="252"/>
      <c r="AG30" s="418"/>
      <c r="AH30" s="355"/>
      <c r="AI30" s="400"/>
      <c r="AJ30" s="389"/>
      <c r="AK30" s="86"/>
      <c r="AL30" s="56"/>
      <c r="AM30" s="56"/>
    </row>
    <row r="31" spans="1:39" s="223" customFormat="1" ht="100.2" customHeight="1">
      <c r="A31" s="189">
        <v>22</v>
      </c>
      <c r="B31" s="99"/>
      <c r="C31" s="333" t="s">
        <v>6</v>
      </c>
      <c r="D31" s="147"/>
      <c r="E31" s="99"/>
      <c r="F31" s="251"/>
      <c r="G31" s="262" t="s">
        <v>998</v>
      </c>
      <c r="H31" s="254" t="s">
        <v>999</v>
      </c>
      <c r="I31" s="251" t="s">
        <v>1000</v>
      </c>
      <c r="J31" s="252">
        <v>4</v>
      </c>
      <c r="K31" s="252" t="s">
        <v>987</v>
      </c>
      <c r="L31" s="433">
        <v>1600</v>
      </c>
      <c r="M31" s="492"/>
      <c r="N31" s="472"/>
      <c r="O31" s="99" t="s">
        <v>5</v>
      </c>
      <c r="P31" s="189" t="s">
        <v>157</v>
      </c>
      <c r="Q31" s="99"/>
      <c r="R31" s="118">
        <v>46053</v>
      </c>
      <c r="S31" s="118">
        <v>46081</v>
      </c>
      <c r="T31" s="118">
        <v>46173</v>
      </c>
      <c r="U31" s="99"/>
      <c r="V31" s="99"/>
      <c r="W31" s="99"/>
      <c r="X31" s="129" t="s">
        <v>1302</v>
      </c>
      <c r="Y31" s="154" t="s">
        <v>1304</v>
      </c>
      <c r="Z31" s="252"/>
      <c r="AA31" s="252"/>
      <c r="AB31" s="269"/>
      <c r="AC31" s="269"/>
      <c r="AD31" s="269"/>
      <c r="AE31" s="269"/>
      <c r="AF31" s="252"/>
      <c r="AG31" s="418" t="s">
        <v>1027</v>
      </c>
      <c r="AH31" s="355"/>
      <c r="AI31" s="400"/>
      <c r="AJ31" s="389"/>
      <c r="AK31" s="86"/>
      <c r="AL31" s="56"/>
      <c r="AM31" s="56"/>
    </row>
    <row r="32" spans="1:39" s="223" customFormat="1" ht="127.95" customHeight="1">
      <c r="A32" s="189">
        <v>23</v>
      </c>
      <c r="B32" s="99"/>
      <c r="C32" s="333" t="s">
        <v>6</v>
      </c>
      <c r="D32" s="147"/>
      <c r="E32" s="99"/>
      <c r="F32" s="251"/>
      <c r="G32" s="262" t="s">
        <v>1001</v>
      </c>
      <c r="H32" s="251" t="s">
        <v>1002</v>
      </c>
      <c r="I32" s="251" t="s">
        <v>1003</v>
      </c>
      <c r="J32" s="252">
        <v>4</v>
      </c>
      <c r="K32" s="252" t="s">
        <v>987</v>
      </c>
      <c r="L32" s="437">
        <v>98132</v>
      </c>
      <c r="M32" s="494"/>
      <c r="N32" s="472"/>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55"/>
      <c r="AI32" s="400"/>
      <c r="AJ32" s="389"/>
      <c r="AK32" s="86"/>
      <c r="AL32" s="56"/>
      <c r="AM32" s="56"/>
    </row>
    <row r="33" spans="1:39" s="223" customFormat="1" ht="100.2" customHeight="1">
      <c r="A33" s="189">
        <v>24</v>
      </c>
      <c r="B33" s="99"/>
      <c r="C33" s="333" t="s">
        <v>6</v>
      </c>
      <c r="D33" s="147"/>
      <c r="E33" s="99"/>
      <c r="F33" s="251"/>
      <c r="G33" s="262" t="s">
        <v>1004</v>
      </c>
      <c r="H33" s="251" t="s">
        <v>1005</v>
      </c>
      <c r="I33" s="251" t="s">
        <v>1006</v>
      </c>
      <c r="J33" s="252">
        <v>1</v>
      </c>
      <c r="K33" s="265" t="s">
        <v>987</v>
      </c>
      <c r="L33" s="438">
        <v>24720</v>
      </c>
      <c r="M33" s="495"/>
      <c r="N33" s="472"/>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55"/>
      <c r="AI33" s="400"/>
      <c r="AJ33" s="389"/>
      <c r="AK33" s="86"/>
      <c r="AL33" s="56"/>
      <c r="AM33" s="56"/>
    </row>
    <row r="34" spans="1:39" s="223" customFormat="1" ht="112.5" customHeight="1">
      <c r="A34" s="189">
        <v>25</v>
      </c>
      <c r="B34" s="99"/>
      <c r="C34" s="333" t="s">
        <v>6</v>
      </c>
      <c r="D34" s="147"/>
      <c r="E34" s="99"/>
      <c r="F34" s="251"/>
      <c r="G34" s="262" t="s">
        <v>1007</v>
      </c>
      <c r="H34" s="251" t="s">
        <v>1008</v>
      </c>
      <c r="I34" s="251" t="s">
        <v>1009</v>
      </c>
      <c r="J34" s="252">
        <v>2</v>
      </c>
      <c r="K34" s="252" t="s">
        <v>987</v>
      </c>
      <c r="L34" s="437">
        <v>8850</v>
      </c>
      <c r="M34" s="494"/>
      <c r="N34" s="472"/>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55"/>
      <c r="AI34" s="400"/>
      <c r="AJ34" s="389"/>
      <c r="AK34" s="86"/>
      <c r="AL34" s="56"/>
      <c r="AM34" s="56"/>
    </row>
    <row r="35" spans="1:39" s="223" customFormat="1" ht="100.2" customHeight="1">
      <c r="A35" s="189">
        <v>26</v>
      </c>
      <c r="B35" s="99"/>
      <c r="C35" s="333" t="s">
        <v>6</v>
      </c>
      <c r="D35" s="147"/>
      <c r="E35" s="99"/>
      <c r="F35" s="251"/>
      <c r="G35" s="262" t="s">
        <v>1010</v>
      </c>
      <c r="H35" s="251" t="s">
        <v>1011</v>
      </c>
      <c r="I35" s="251" t="s">
        <v>1012</v>
      </c>
      <c r="J35" s="252">
        <v>4</v>
      </c>
      <c r="K35" s="252" t="s">
        <v>987</v>
      </c>
      <c r="L35" s="437">
        <v>4820</v>
      </c>
      <c r="M35" s="494"/>
      <c r="N35" s="472"/>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55"/>
      <c r="AI35" s="400"/>
      <c r="AJ35" s="389"/>
      <c r="AK35" s="86"/>
      <c r="AL35" s="56"/>
      <c r="AM35" s="56"/>
    </row>
    <row r="36" spans="1:39" s="223" customFormat="1" ht="100.2" customHeight="1">
      <c r="A36" s="189">
        <v>27</v>
      </c>
      <c r="B36" s="99"/>
      <c r="C36" s="333" t="s">
        <v>6</v>
      </c>
      <c r="D36" s="147"/>
      <c r="E36" s="99"/>
      <c r="F36" s="251"/>
      <c r="G36" s="262" t="s">
        <v>1013</v>
      </c>
      <c r="H36" s="251" t="s">
        <v>1014</v>
      </c>
      <c r="I36" s="251" t="s">
        <v>1015</v>
      </c>
      <c r="J36" s="252">
        <v>1</v>
      </c>
      <c r="K36" s="252" t="s">
        <v>987</v>
      </c>
      <c r="L36" s="433">
        <v>24970</v>
      </c>
      <c r="M36" s="492"/>
      <c r="N36" s="472"/>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55"/>
      <c r="AI36" s="400"/>
      <c r="AJ36" s="389"/>
      <c r="AK36" s="86"/>
      <c r="AL36" s="56"/>
      <c r="AM36" s="56"/>
    </row>
    <row r="37" spans="1:39" s="223" customFormat="1" ht="294.60000000000002" customHeight="1">
      <c r="A37" s="189">
        <v>28</v>
      </c>
      <c r="B37" s="99"/>
      <c r="C37" s="333" t="s">
        <v>6</v>
      </c>
      <c r="D37" s="147"/>
      <c r="E37" s="99"/>
      <c r="F37" s="251"/>
      <c r="G37" s="262" t="s">
        <v>1016</v>
      </c>
      <c r="H37" s="251" t="s">
        <v>1016</v>
      </c>
      <c r="I37" s="251" t="s">
        <v>1017</v>
      </c>
      <c r="J37" s="266">
        <v>1</v>
      </c>
      <c r="K37" s="252" t="s">
        <v>987</v>
      </c>
      <c r="L37" s="438">
        <v>23000</v>
      </c>
      <c r="M37" s="495"/>
      <c r="N37" s="472"/>
      <c r="O37" s="99" t="s">
        <v>5</v>
      </c>
      <c r="P37" s="189" t="s">
        <v>7</v>
      </c>
      <c r="Q37" s="99"/>
      <c r="R37" s="118">
        <v>46112</v>
      </c>
      <c r="S37" s="118">
        <v>46142</v>
      </c>
      <c r="T37" s="118">
        <v>46234</v>
      </c>
      <c r="U37" s="99"/>
      <c r="V37" s="99"/>
      <c r="W37" s="99"/>
      <c r="X37" s="129" t="s">
        <v>1302</v>
      </c>
      <c r="Y37" s="154" t="s">
        <v>1304</v>
      </c>
      <c r="Z37" s="252"/>
      <c r="AA37" s="252"/>
      <c r="AB37" s="269"/>
      <c r="AC37" s="269"/>
      <c r="AD37" s="269"/>
      <c r="AE37" s="269"/>
      <c r="AF37" s="252"/>
      <c r="AG37" s="416" t="s">
        <v>1025</v>
      </c>
      <c r="AH37" s="355"/>
      <c r="AI37" s="400"/>
      <c r="AJ37" s="389"/>
      <c r="AK37" s="86"/>
      <c r="AL37" s="56"/>
      <c r="AM37" s="56"/>
    </row>
    <row r="38" spans="1:39" s="223" customFormat="1" ht="295.2" customHeight="1">
      <c r="A38" s="196">
        <v>29</v>
      </c>
      <c r="B38" s="125"/>
      <c r="C38" s="335" t="s">
        <v>6</v>
      </c>
      <c r="D38" s="147"/>
      <c r="E38" s="125"/>
      <c r="F38" s="350"/>
      <c r="G38" s="351" t="s">
        <v>1018</v>
      </c>
      <c r="H38" s="352" t="s">
        <v>1018</v>
      </c>
      <c r="I38" s="350" t="s">
        <v>1019</v>
      </c>
      <c r="J38" s="257">
        <v>1</v>
      </c>
      <c r="K38" s="257" t="s">
        <v>1020</v>
      </c>
      <c r="L38" s="439">
        <v>18000</v>
      </c>
      <c r="M38" s="495"/>
      <c r="N38" s="473"/>
      <c r="O38" s="125" t="s">
        <v>5</v>
      </c>
      <c r="P38" s="196" t="s">
        <v>7</v>
      </c>
      <c r="Q38" s="125"/>
      <c r="R38" s="259">
        <v>46173</v>
      </c>
      <c r="S38" s="259">
        <v>46234</v>
      </c>
      <c r="T38" s="259">
        <v>46326</v>
      </c>
      <c r="U38" s="125"/>
      <c r="V38" s="125"/>
      <c r="W38" s="125"/>
      <c r="X38" s="353" t="s">
        <v>1302</v>
      </c>
      <c r="Y38" s="289" t="s">
        <v>1304</v>
      </c>
      <c r="Z38" s="257"/>
      <c r="AA38" s="257"/>
      <c r="AB38" s="354"/>
      <c r="AC38" s="354"/>
      <c r="AD38" s="354"/>
      <c r="AE38" s="354"/>
      <c r="AF38" s="257"/>
      <c r="AG38" s="425">
        <v>15830</v>
      </c>
      <c r="AH38" s="356"/>
      <c r="AI38" s="400"/>
      <c r="AJ38" s="390"/>
      <c r="AK38" s="260"/>
      <c r="AL38" s="261"/>
      <c r="AM38" s="261"/>
    </row>
    <row r="39" spans="1:39" s="223" customFormat="1" ht="222" customHeight="1">
      <c r="A39" s="189">
        <v>1</v>
      </c>
      <c r="B39" s="99"/>
      <c r="C39" s="333" t="s">
        <v>155</v>
      </c>
      <c r="D39" s="147"/>
      <c r="E39" s="99"/>
      <c r="F39" s="97"/>
      <c r="G39" s="98" t="s">
        <v>206</v>
      </c>
      <c r="H39" s="96" t="s">
        <v>769</v>
      </c>
      <c r="I39" s="97" t="s">
        <v>207</v>
      </c>
      <c r="J39" s="99">
        <v>1</v>
      </c>
      <c r="K39" s="99" t="s">
        <v>185</v>
      </c>
      <c r="L39" s="440">
        <v>204552.38</v>
      </c>
      <c r="M39" s="496"/>
      <c r="N39" s="472">
        <v>204553</v>
      </c>
      <c r="O39" s="99" t="s">
        <v>16</v>
      </c>
      <c r="P39" s="190" t="s">
        <v>9</v>
      </c>
      <c r="Q39" s="99"/>
      <c r="R39" s="118">
        <v>45900</v>
      </c>
      <c r="S39" s="118">
        <v>45930</v>
      </c>
      <c r="T39" s="118">
        <v>46081</v>
      </c>
      <c r="U39" s="99"/>
      <c r="V39" s="99"/>
      <c r="W39" s="99"/>
      <c r="X39" s="129" t="s">
        <v>1302</v>
      </c>
      <c r="Y39" s="99" t="s">
        <v>1305</v>
      </c>
      <c r="Z39" s="55"/>
      <c r="AA39" s="55"/>
      <c r="AB39" s="59"/>
      <c r="AC39" s="59"/>
      <c r="AD39" s="59">
        <v>46054</v>
      </c>
      <c r="AE39" s="59">
        <v>46419</v>
      </c>
      <c r="AF39" s="55"/>
      <c r="AG39" s="99">
        <v>449371</v>
      </c>
      <c r="AH39" s="357" t="s">
        <v>770</v>
      </c>
      <c r="AI39" s="97"/>
      <c r="AJ39" s="389"/>
      <c r="AK39" s="86"/>
      <c r="AL39" s="56" t="s">
        <v>798</v>
      </c>
      <c r="AM39" s="56"/>
    </row>
    <row r="40" spans="1:39" ht="352.5" customHeight="1">
      <c r="A40" s="326">
        <v>2</v>
      </c>
      <c r="B40" s="99"/>
      <c r="C40" s="334" t="s">
        <v>155</v>
      </c>
      <c r="D40" s="147"/>
      <c r="E40" s="55"/>
      <c r="F40" s="97"/>
      <c r="G40" s="98" t="s">
        <v>945</v>
      </c>
      <c r="H40" s="130" t="s">
        <v>771</v>
      </c>
      <c r="I40" s="97" t="s">
        <v>772</v>
      </c>
      <c r="J40" s="129">
        <v>5</v>
      </c>
      <c r="K40" s="129" t="s">
        <v>451</v>
      </c>
      <c r="L40" s="441">
        <v>50000</v>
      </c>
      <c r="M40" s="497"/>
      <c r="N40" s="472">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58" t="s">
        <v>777</v>
      </c>
      <c r="AI40" s="401"/>
      <c r="AJ40" s="389"/>
      <c r="AK40" s="86"/>
      <c r="AL40" s="106" t="s">
        <v>799</v>
      </c>
      <c r="AM40" s="106"/>
    </row>
    <row r="41" spans="1:39" ht="165" customHeight="1">
      <c r="A41" s="326">
        <v>3</v>
      </c>
      <c r="B41" s="99"/>
      <c r="C41" s="334" t="s">
        <v>155</v>
      </c>
      <c r="D41" s="147"/>
      <c r="E41" s="55"/>
      <c r="F41" s="97"/>
      <c r="G41" s="98" t="s">
        <v>211</v>
      </c>
      <c r="H41" s="130" t="s">
        <v>774</v>
      </c>
      <c r="I41" s="97" t="s">
        <v>452</v>
      </c>
      <c r="J41" s="94">
        <v>5</v>
      </c>
      <c r="K41" s="99" t="s">
        <v>451</v>
      </c>
      <c r="L41" s="442">
        <v>50000</v>
      </c>
      <c r="M41" s="128"/>
      <c r="N41" s="472">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59" t="s">
        <v>777</v>
      </c>
      <c r="AI41" s="402"/>
      <c r="AJ41" s="389"/>
      <c r="AK41" s="86"/>
      <c r="AL41" s="106" t="s">
        <v>800</v>
      </c>
      <c r="AM41" s="56"/>
    </row>
    <row r="42" spans="1:39" ht="159" customHeight="1">
      <c r="A42" s="326">
        <v>4</v>
      </c>
      <c r="B42" s="99"/>
      <c r="C42" s="334" t="s">
        <v>155</v>
      </c>
      <c r="D42" s="147"/>
      <c r="E42" s="55"/>
      <c r="F42" s="97"/>
      <c r="G42" s="98" t="s">
        <v>209</v>
      </c>
      <c r="H42" s="130" t="s">
        <v>778</v>
      </c>
      <c r="I42" s="97" t="s">
        <v>210</v>
      </c>
      <c r="J42" s="94">
        <v>5</v>
      </c>
      <c r="K42" s="99" t="s">
        <v>451</v>
      </c>
      <c r="L42" s="442">
        <v>50000</v>
      </c>
      <c r="M42" s="128"/>
      <c r="N42" s="472">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59" t="s">
        <v>777</v>
      </c>
      <c r="AI42" s="402"/>
      <c r="AJ42" s="389"/>
      <c r="AK42" s="86"/>
      <c r="AL42" s="106" t="s">
        <v>801</v>
      </c>
      <c r="AM42" s="56"/>
    </row>
    <row r="43" spans="1:39" s="223" customFormat="1" ht="129" customHeight="1">
      <c r="A43" s="189">
        <v>5</v>
      </c>
      <c r="B43" s="99"/>
      <c r="C43" s="333" t="s">
        <v>155</v>
      </c>
      <c r="D43" s="147" t="s">
        <v>1336</v>
      </c>
      <c r="E43" s="99"/>
      <c r="F43" s="97" t="s">
        <v>1335</v>
      </c>
      <c r="G43" s="98" t="s">
        <v>971</v>
      </c>
      <c r="H43" s="96" t="s">
        <v>1390</v>
      </c>
      <c r="I43" s="97" t="s">
        <v>453</v>
      </c>
      <c r="J43" s="99">
        <v>1</v>
      </c>
      <c r="K43" s="99" t="s">
        <v>185</v>
      </c>
      <c r="L43" s="442">
        <f>100000+10000+5840</f>
        <v>115840</v>
      </c>
      <c r="M43" s="128"/>
      <c r="N43" s="472">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60"/>
      <c r="AI43" s="403"/>
      <c r="AJ43" s="389"/>
      <c r="AK43" s="86"/>
      <c r="AL43" s="106" t="s">
        <v>802</v>
      </c>
      <c r="AM43" s="106"/>
    </row>
    <row r="44" spans="1:39" s="223" customFormat="1" ht="194.4" customHeight="1">
      <c r="A44" s="189">
        <v>1</v>
      </c>
      <c r="B44" s="99"/>
      <c r="C44" s="333" t="s">
        <v>154</v>
      </c>
      <c r="D44" s="147"/>
      <c r="E44" s="99"/>
      <c r="F44" s="107"/>
      <c r="G44" s="101" t="s">
        <v>454</v>
      </c>
      <c r="H44" s="108" t="s">
        <v>779</v>
      </c>
      <c r="I44" s="107" t="s">
        <v>455</v>
      </c>
      <c r="J44" s="100">
        <v>60</v>
      </c>
      <c r="K44" s="100" t="s">
        <v>456</v>
      </c>
      <c r="L44" s="443">
        <v>14125</v>
      </c>
      <c r="M44" s="133"/>
      <c r="N44" s="474">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60"/>
      <c r="AI44" s="403"/>
      <c r="AJ44" s="389"/>
      <c r="AK44" s="86"/>
      <c r="AL44" s="106"/>
      <c r="AM44" s="106"/>
    </row>
    <row r="45" spans="1:39" s="223" customFormat="1" ht="264.75" customHeight="1">
      <c r="A45" s="189">
        <v>1</v>
      </c>
      <c r="B45" s="99"/>
      <c r="C45" s="333" t="s">
        <v>165</v>
      </c>
      <c r="D45" s="147"/>
      <c r="E45" s="99"/>
      <c r="F45" s="97"/>
      <c r="G45" s="98" t="s">
        <v>212</v>
      </c>
      <c r="H45" s="96" t="s">
        <v>458</v>
      </c>
      <c r="I45" s="97" t="s">
        <v>459</v>
      </c>
      <c r="J45" s="99">
        <v>1</v>
      </c>
      <c r="K45" s="99" t="s">
        <v>460</v>
      </c>
      <c r="L45" s="444">
        <v>178513</v>
      </c>
      <c r="M45" s="321"/>
      <c r="N45" s="474">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389"/>
      <c r="AK45" s="86"/>
      <c r="AL45" s="56"/>
      <c r="AM45" s="56" t="s">
        <v>803</v>
      </c>
    </row>
    <row r="46" spans="1:39" s="223" customFormat="1" ht="132.6" customHeight="1">
      <c r="A46" s="189">
        <v>2</v>
      </c>
      <c r="B46" s="99"/>
      <c r="C46" s="333" t="s">
        <v>165</v>
      </c>
      <c r="D46" s="147"/>
      <c r="E46" s="99"/>
      <c r="F46" s="97"/>
      <c r="G46" s="98" t="s">
        <v>213</v>
      </c>
      <c r="H46" s="96" t="s">
        <v>370</v>
      </c>
      <c r="I46" s="97" t="s">
        <v>371</v>
      </c>
      <c r="J46" s="99">
        <v>1</v>
      </c>
      <c r="K46" s="99" t="s">
        <v>461</v>
      </c>
      <c r="L46" s="445">
        <v>11037</v>
      </c>
      <c r="M46" s="496"/>
      <c r="N46" s="474">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60"/>
      <c r="AI46" s="403"/>
      <c r="AJ46" s="389"/>
      <c r="AK46" s="86"/>
      <c r="AL46" s="106"/>
      <c r="AM46" s="106"/>
    </row>
    <row r="47" spans="1:39" ht="135" customHeight="1">
      <c r="A47" s="326">
        <v>1</v>
      </c>
      <c r="B47" s="99"/>
      <c r="C47" s="334" t="s">
        <v>163</v>
      </c>
      <c r="D47" s="147"/>
      <c r="E47" s="55"/>
      <c r="F47" s="46"/>
      <c r="G47" s="98" t="s">
        <v>214</v>
      </c>
      <c r="H47" s="56" t="s">
        <v>783</v>
      </c>
      <c r="I47" s="46" t="s">
        <v>215</v>
      </c>
      <c r="J47" s="99">
        <v>579.70000000000005</v>
      </c>
      <c r="K47" s="99" t="s">
        <v>781</v>
      </c>
      <c r="L47" s="446">
        <v>47567</v>
      </c>
      <c r="M47" s="321"/>
      <c r="N47" s="474">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61" t="s">
        <v>782</v>
      </c>
      <c r="AI47" s="404"/>
      <c r="AJ47" s="389" t="s">
        <v>804</v>
      </c>
      <c r="AK47" s="86"/>
      <c r="AL47" s="109"/>
      <c r="AM47" s="106" t="s">
        <v>857</v>
      </c>
    </row>
    <row r="48" spans="1:39" s="223" customFormat="1" ht="210" customHeight="1">
      <c r="A48" s="189">
        <v>1</v>
      </c>
      <c r="B48" s="99"/>
      <c r="C48" s="333" t="s">
        <v>976</v>
      </c>
      <c r="D48" s="147"/>
      <c r="E48" s="99"/>
      <c r="F48" s="96"/>
      <c r="G48" s="98" t="s">
        <v>216</v>
      </c>
      <c r="H48" s="96" t="s">
        <v>462</v>
      </c>
      <c r="I48" s="96" t="s">
        <v>1387</v>
      </c>
      <c r="J48" s="99">
        <v>1</v>
      </c>
      <c r="K48" s="99" t="s">
        <v>185</v>
      </c>
      <c r="L48" s="440">
        <v>151000</v>
      </c>
      <c r="M48" s="496"/>
      <c r="N48" s="474">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57" t="s">
        <v>1388</v>
      </c>
      <c r="AI48" s="97"/>
      <c r="AJ48" s="389"/>
      <c r="AK48" s="148"/>
      <c r="AL48" s="96"/>
      <c r="AM48" s="96"/>
    </row>
    <row r="49" spans="1:39" s="223" customFormat="1" ht="183" customHeight="1">
      <c r="A49" s="189">
        <v>2</v>
      </c>
      <c r="B49" s="99"/>
      <c r="C49" s="333" t="s">
        <v>976</v>
      </c>
      <c r="D49" s="147"/>
      <c r="E49" s="99"/>
      <c r="F49" s="96"/>
      <c r="G49" s="98"/>
      <c r="H49" s="96" t="s">
        <v>859</v>
      </c>
      <c r="I49" s="96" t="s">
        <v>1037</v>
      </c>
      <c r="J49" s="99">
        <v>4</v>
      </c>
      <c r="K49" s="99" t="s">
        <v>465</v>
      </c>
      <c r="L49" s="440">
        <v>40000</v>
      </c>
      <c r="M49" s="496"/>
      <c r="N49" s="474"/>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57" t="s">
        <v>1038</v>
      </c>
      <c r="AI49" s="97"/>
      <c r="AJ49" s="389"/>
      <c r="AK49" s="148"/>
      <c r="AL49" s="96"/>
      <c r="AM49" s="96" t="s">
        <v>858</v>
      </c>
    </row>
    <row r="50" spans="1:39" s="223" customFormat="1" ht="305.39999999999998" customHeight="1">
      <c r="A50" s="189">
        <v>3</v>
      </c>
      <c r="B50" s="99"/>
      <c r="C50" s="333" t="s">
        <v>976</v>
      </c>
      <c r="D50" s="147" t="s">
        <v>1349</v>
      </c>
      <c r="E50" s="99"/>
      <c r="F50" s="97" t="s">
        <v>1350</v>
      </c>
      <c r="G50" s="98"/>
      <c r="H50" s="96" t="s">
        <v>1391</v>
      </c>
      <c r="I50" s="97" t="s">
        <v>1345</v>
      </c>
      <c r="J50" s="99">
        <v>1</v>
      </c>
      <c r="K50" s="99" t="s">
        <v>185</v>
      </c>
      <c r="L50" s="440">
        <f>150000+36000</f>
        <v>186000</v>
      </c>
      <c r="M50" s="496"/>
      <c r="N50" s="474"/>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57" t="s">
        <v>1039</v>
      </c>
      <c r="AI50" s="97"/>
      <c r="AJ50" s="389"/>
      <c r="AK50" s="148"/>
      <c r="AL50" s="96"/>
      <c r="AM50" s="96"/>
    </row>
    <row r="51" spans="1:39" s="223" customFormat="1" ht="160.5" customHeight="1">
      <c r="A51" s="189">
        <v>1</v>
      </c>
      <c r="B51" s="99"/>
      <c r="C51" s="333" t="s">
        <v>12</v>
      </c>
      <c r="D51" s="147"/>
      <c r="E51" s="99"/>
      <c r="F51" s="97"/>
      <c r="G51" s="98" t="s">
        <v>218</v>
      </c>
      <c r="H51" s="96" t="s">
        <v>372</v>
      </c>
      <c r="I51" s="97" t="s">
        <v>373</v>
      </c>
      <c r="J51" s="99">
        <v>1</v>
      </c>
      <c r="K51" s="99" t="s">
        <v>400</v>
      </c>
      <c r="L51" s="443">
        <v>22000</v>
      </c>
      <c r="M51" s="133"/>
      <c r="N51" s="474">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57"/>
      <c r="AI51" s="97"/>
      <c r="AJ51" s="389"/>
      <c r="AK51" s="86"/>
      <c r="AL51" s="56"/>
      <c r="AM51" s="56"/>
    </row>
    <row r="52" spans="1:39" s="223" customFormat="1" ht="208.2" customHeight="1">
      <c r="A52" s="189">
        <v>3</v>
      </c>
      <c r="B52" s="99"/>
      <c r="C52" s="333" t="s">
        <v>13</v>
      </c>
      <c r="D52" s="147"/>
      <c r="E52" s="99"/>
      <c r="F52" s="97"/>
      <c r="G52" s="98"/>
      <c r="H52" s="96" t="s">
        <v>1041</v>
      </c>
      <c r="I52" s="97" t="s">
        <v>1044</v>
      </c>
      <c r="J52" s="99">
        <v>1</v>
      </c>
      <c r="K52" s="99" t="s">
        <v>185</v>
      </c>
      <c r="L52" s="440">
        <v>10000</v>
      </c>
      <c r="M52" s="496"/>
      <c r="N52" s="472"/>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62" t="s">
        <v>1048</v>
      </c>
      <c r="AI52" s="405"/>
      <c r="AJ52" s="389"/>
      <c r="AK52" s="86"/>
      <c r="AL52" s="106"/>
      <c r="AM52" s="106"/>
    </row>
    <row r="53" spans="1:39" s="223" customFormat="1" ht="208.2" customHeight="1">
      <c r="A53" s="189">
        <v>4</v>
      </c>
      <c r="B53" s="99"/>
      <c r="C53" s="333" t="s">
        <v>13</v>
      </c>
      <c r="D53" s="147"/>
      <c r="E53" s="99"/>
      <c r="F53" s="97"/>
      <c r="G53" s="98"/>
      <c r="H53" s="96" t="s">
        <v>1042</v>
      </c>
      <c r="I53" s="97" t="s">
        <v>1045</v>
      </c>
      <c r="J53" s="99">
        <v>1</v>
      </c>
      <c r="K53" s="99" t="s">
        <v>185</v>
      </c>
      <c r="L53" s="440">
        <v>21900</v>
      </c>
      <c r="M53" s="496"/>
      <c r="N53" s="472"/>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62" t="s">
        <v>1048</v>
      </c>
      <c r="AI53" s="405"/>
      <c r="AJ53" s="389"/>
      <c r="AK53" s="86"/>
      <c r="AL53" s="106"/>
      <c r="AM53" s="106"/>
    </row>
    <row r="54" spans="1:39" s="223" customFormat="1" ht="208.2" customHeight="1">
      <c r="A54" s="189">
        <v>6</v>
      </c>
      <c r="B54" s="99"/>
      <c r="C54" s="333" t="s">
        <v>13</v>
      </c>
      <c r="D54" s="147"/>
      <c r="E54" s="99"/>
      <c r="F54" s="97"/>
      <c r="G54" s="98"/>
      <c r="H54" s="96" t="s">
        <v>1043</v>
      </c>
      <c r="I54" s="97" t="s">
        <v>1046</v>
      </c>
      <c r="J54" s="99">
        <v>1</v>
      </c>
      <c r="K54" s="99" t="s">
        <v>1047</v>
      </c>
      <c r="L54" s="440">
        <v>62725</v>
      </c>
      <c r="M54" s="496"/>
      <c r="N54" s="472"/>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62" t="s">
        <v>1048</v>
      </c>
      <c r="AI54" s="405"/>
      <c r="AJ54" s="389"/>
      <c r="AK54" s="86"/>
      <c r="AL54" s="106"/>
      <c r="AM54" s="106"/>
    </row>
    <row r="55" spans="1:39" s="223" customFormat="1" ht="251.25" customHeight="1">
      <c r="A55" s="189">
        <v>1</v>
      </c>
      <c r="B55" s="99"/>
      <c r="C55" s="333" t="s">
        <v>17</v>
      </c>
      <c r="D55" s="147"/>
      <c r="E55" s="99"/>
      <c r="F55" s="97"/>
      <c r="G55" s="98" t="s">
        <v>220</v>
      </c>
      <c r="H55" s="96" t="s">
        <v>463</v>
      </c>
      <c r="I55" s="97" t="s">
        <v>464</v>
      </c>
      <c r="J55" s="99">
        <v>1</v>
      </c>
      <c r="K55" s="99" t="s">
        <v>465</v>
      </c>
      <c r="L55" s="441">
        <v>745051.56</v>
      </c>
      <c r="M55" s="497"/>
      <c r="N55" s="474">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63" t="s">
        <v>1056</v>
      </c>
      <c r="AI55" s="147"/>
      <c r="AJ55" s="389"/>
      <c r="AK55" s="86"/>
      <c r="AL55" s="56" t="s">
        <v>805</v>
      </c>
      <c r="AM55" s="56"/>
    </row>
    <row r="56" spans="1:39" s="223" customFormat="1" ht="207" customHeight="1">
      <c r="A56" s="189">
        <v>2</v>
      </c>
      <c r="B56" s="99"/>
      <c r="C56" s="333" t="s">
        <v>17</v>
      </c>
      <c r="D56" s="147"/>
      <c r="E56" s="99"/>
      <c r="F56" s="97"/>
      <c r="G56" s="98" t="s">
        <v>221</v>
      </c>
      <c r="H56" s="96" t="s">
        <v>466</v>
      </c>
      <c r="I56" s="97" t="s">
        <v>222</v>
      </c>
      <c r="J56" s="129">
        <v>1</v>
      </c>
      <c r="K56" s="147" t="s">
        <v>465</v>
      </c>
      <c r="L56" s="441">
        <v>500000</v>
      </c>
      <c r="M56" s="497"/>
      <c r="N56" s="474">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63" t="s">
        <v>1059</v>
      </c>
      <c r="AI56" s="147"/>
      <c r="AJ56" s="389"/>
      <c r="AK56" s="148"/>
      <c r="AL56" s="97" t="s">
        <v>806</v>
      </c>
      <c r="AM56" s="97"/>
    </row>
    <row r="57" spans="1:39" s="223" customFormat="1" ht="278.39999999999998" customHeight="1">
      <c r="A57" s="189">
        <v>1</v>
      </c>
      <c r="B57" s="99"/>
      <c r="C57" s="333" t="s">
        <v>19</v>
      </c>
      <c r="D57" s="147"/>
      <c r="E57" s="99"/>
      <c r="F57" s="97"/>
      <c r="G57" s="98" t="s">
        <v>229</v>
      </c>
      <c r="H57" s="96" t="s">
        <v>758</v>
      </c>
      <c r="I57" s="97" t="s">
        <v>230</v>
      </c>
      <c r="J57" s="99">
        <v>12</v>
      </c>
      <c r="K57" s="99" t="s">
        <v>182</v>
      </c>
      <c r="L57" s="442">
        <v>1200</v>
      </c>
      <c r="M57" s="128"/>
      <c r="N57" s="472">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64" t="s">
        <v>1028</v>
      </c>
      <c r="AI57" s="406"/>
      <c r="AJ57" s="389"/>
      <c r="AK57" s="86"/>
      <c r="AL57" s="110"/>
      <c r="AM57" s="110"/>
    </row>
    <row r="58" spans="1:39" s="223" customFormat="1" ht="246.6" customHeight="1">
      <c r="A58" s="189">
        <v>2</v>
      </c>
      <c r="B58" s="99"/>
      <c r="C58" s="333" t="s">
        <v>19</v>
      </c>
      <c r="D58" s="147"/>
      <c r="E58" s="99"/>
      <c r="F58" s="38"/>
      <c r="G58" s="98" t="s">
        <v>224</v>
      </c>
      <c r="H58" s="96" t="s">
        <v>1040</v>
      </c>
      <c r="I58" s="38" t="s">
        <v>1051</v>
      </c>
      <c r="J58" s="99">
        <v>1000</v>
      </c>
      <c r="K58" s="99" t="s">
        <v>225</v>
      </c>
      <c r="L58" s="442">
        <v>341828</v>
      </c>
      <c r="M58" s="128"/>
      <c r="N58" s="472">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57" t="s">
        <v>1031</v>
      </c>
      <c r="AI58" s="97"/>
      <c r="AJ58" s="389"/>
      <c r="AK58" s="86"/>
      <c r="AL58" s="56"/>
      <c r="AM58" s="56"/>
    </row>
    <row r="59" spans="1:39" s="223" customFormat="1" ht="198.6" customHeight="1">
      <c r="A59" s="189">
        <v>3</v>
      </c>
      <c r="B59" s="99"/>
      <c r="C59" s="333" t="s">
        <v>19</v>
      </c>
      <c r="D59" s="147"/>
      <c r="E59" s="99"/>
      <c r="F59" s="97"/>
      <c r="G59" s="98" t="s">
        <v>223</v>
      </c>
      <c r="H59" s="96" t="s">
        <v>403</v>
      </c>
      <c r="I59" s="97" t="s">
        <v>760</v>
      </c>
      <c r="J59" s="99">
        <v>1</v>
      </c>
      <c r="K59" s="99" t="s">
        <v>185</v>
      </c>
      <c r="L59" s="442">
        <v>10000</v>
      </c>
      <c r="M59" s="128"/>
      <c r="N59" s="472">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57" t="s">
        <v>1032</v>
      </c>
      <c r="AI59" s="97"/>
      <c r="AJ59" s="389"/>
      <c r="AK59" s="86"/>
      <c r="AL59" s="56"/>
      <c r="AM59" s="56"/>
    </row>
    <row r="60" spans="1:39" s="223" customFormat="1" ht="200.4" customHeight="1">
      <c r="A60" s="189">
        <v>4</v>
      </c>
      <c r="B60" s="99"/>
      <c r="C60" s="333" t="s">
        <v>19</v>
      </c>
      <c r="D60" s="147"/>
      <c r="E60" s="99"/>
      <c r="F60" s="97"/>
      <c r="G60" s="98" t="s">
        <v>226</v>
      </c>
      <c r="H60" s="96" t="s">
        <v>404</v>
      </c>
      <c r="I60" s="97" t="s">
        <v>227</v>
      </c>
      <c r="J60" s="99">
        <v>3</v>
      </c>
      <c r="K60" s="99" t="s">
        <v>182</v>
      </c>
      <c r="L60" s="442">
        <v>20000</v>
      </c>
      <c r="M60" s="128"/>
      <c r="N60" s="472">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57" t="s">
        <v>1033</v>
      </c>
      <c r="AI60" s="97"/>
      <c r="AJ60" s="389" t="s">
        <v>807</v>
      </c>
      <c r="AK60" s="86"/>
      <c r="AL60" s="56"/>
      <c r="AM60" s="56"/>
    </row>
    <row r="61" spans="1:39" ht="285" customHeight="1">
      <c r="A61" s="326">
        <v>5</v>
      </c>
      <c r="B61" s="99"/>
      <c r="C61" s="334" t="s">
        <v>19</v>
      </c>
      <c r="D61" s="147"/>
      <c r="E61" s="55"/>
      <c r="F61" s="38"/>
      <c r="G61" s="98" t="s">
        <v>231</v>
      </c>
      <c r="H61" s="149" t="s">
        <v>1049</v>
      </c>
      <c r="I61" s="38" t="s">
        <v>1050</v>
      </c>
      <c r="J61" s="13">
        <v>2</v>
      </c>
      <c r="K61" s="13" t="s">
        <v>862</v>
      </c>
      <c r="L61" s="447">
        <v>4000</v>
      </c>
      <c r="M61" s="498"/>
      <c r="N61" s="472">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65" t="s">
        <v>1034</v>
      </c>
      <c r="AI61" s="407"/>
      <c r="AJ61" s="389"/>
      <c r="AK61" s="86"/>
      <c r="AL61" s="110"/>
      <c r="AM61" s="110" t="s">
        <v>865</v>
      </c>
    </row>
    <row r="62" spans="1:39" ht="285.60000000000002" customHeight="1">
      <c r="A62" s="326">
        <v>6</v>
      </c>
      <c r="B62" s="99"/>
      <c r="C62" s="334" t="s">
        <v>19</v>
      </c>
      <c r="D62" s="147"/>
      <c r="E62" s="55"/>
      <c r="F62" s="117"/>
      <c r="G62" s="98" t="s">
        <v>866</v>
      </c>
      <c r="H62" s="51" t="s">
        <v>861</v>
      </c>
      <c r="I62" s="117" t="s">
        <v>863</v>
      </c>
      <c r="J62" s="150">
        <v>2</v>
      </c>
      <c r="K62" s="150" t="s">
        <v>864</v>
      </c>
      <c r="L62" s="447">
        <v>8000</v>
      </c>
      <c r="M62" s="498"/>
      <c r="N62" s="472">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65" t="s">
        <v>1035</v>
      </c>
      <c r="AI62" s="407"/>
      <c r="AJ62" s="389"/>
      <c r="AK62" s="86"/>
      <c r="AL62" s="110"/>
      <c r="AM62" s="110"/>
    </row>
    <row r="63" spans="1:39" ht="165" customHeight="1">
      <c r="A63" s="326">
        <v>1</v>
      </c>
      <c r="B63" s="99"/>
      <c r="C63" s="334" t="s">
        <v>20</v>
      </c>
      <c r="D63" s="147"/>
      <c r="E63" s="55"/>
      <c r="F63" s="97"/>
      <c r="G63" s="98" t="s">
        <v>233</v>
      </c>
      <c r="H63" s="96" t="s">
        <v>467</v>
      </c>
      <c r="I63" s="97" t="s">
        <v>468</v>
      </c>
      <c r="J63" s="14" t="s">
        <v>867</v>
      </c>
      <c r="K63" s="38" t="s">
        <v>868</v>
      </c>
      <c r="L63" s="444">
        <v>119659</v>
      </c>
      <c r="M63" s="321"/>
      <c r="N63" s="474">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66"/>
      <c r="AI63" s="408"/>
      <c r="AJ63" s="389"/>
      <c r="AK63" s="86"/>
      <c r="AL63" s="106" t="s">
        <v>808</v>
      </c>
      <c r="AM63" s="106"/>
    </row>
    <row r="64" spans="1:39" ht="180.6" customHeight="1">
      <c r="A64" s="326">
        <v>2</v>
      </c>
      <c r="B64" s="99"/>
      <c r="C64" s="334" t="s">
        <v>20</v>
      </c>
      <c r="D64" s="147"/>
      <c r="E64" s="55"/>
      <c r="F64" s="46" t="s">
        <v>1254</v>
      </c>
      <c r="G64" s="98" t="s">
        <v>243</v>
      </c>
      <c r="H64" s="56" t="s">
        <v>1392</v>
      </c>
      <c r="I64" s="46" t="s">
        <v>468</v>
      </c>
      <c r="J64" s="99" t="s">
        <v>469</v>
      </c>
      <c r="K64" s="94" t="s">
        <v>185</v>
      </c>
      <c r="L64" s="444">
        <f>406453.7+5000</f>
        <v>411453.7</v>
      </c>
      <c r="M64" s="321"/>
      <c r="N64" s="474">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67"/>
      <c r="AI64" s="46"/>
      <c r="AJ64" s="389"/>
      <c r="AK64" s="86"/>
      <c r="AL64" s="106" t="s">
        <v>808</v>
      </c>
      <c r="AM64" s="56"/>
    </row>
    <row r="65" spans="1:39" s="223" customFormat="1" ht="153" customHeight="1">
      <c r="A65" s="189">
        <v>3</v>
      </c>
      <c r="B65" s="99"/>
      <c r="C65" s="333" t="s">
        <v>20</v>
      </c>
      <c r="D65" s="147"/>
      <c r="E65" s="99"/>
      <c r="F65" s="97"/>
      <c r="G65" s="98" t="s">
        <v>234</v>
      </c>
      <c r="H65" s="96" t="s">
        <v>470</v>
      </c>
      <c r="I65" s="97" t="s">
        <v>471</v>
      </c>
      <c r="J65" s="99" t="s">
        <v>472</v>
      </c>
      <c r="K65" s="99" t="s">
        <v>473</v>
      </c>
      <c r="L65" s="440">
        <v>7200</v>
      </c>
      <c r="M65" s="496"/>
      <c r="N65" s="474">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68" t="s">
        <v>869</v>
      </c>
      <c r="AI65" s="407"/>
      <c r="AJ65" s="389"/>
      <c r="AK65" s="86"/>
      <c r="AL65" s="106" t="s">
        <v>808</v>
      </c>
      <c r="AM65" s="110"/>
    </row>
    <row r="66" spans="1:39" s="223" customFormat="1" ht="125.4" customHeight="1">
      <c r="A66" s="189">
        <v>4</v>
      </c>
      <c r="B66" s="99"/>
      <c r="C66" s="333" t="s">
        <v>20</v>
      </c>
      <c r="D66" s="147"/>
      <c r="E66" s="99"/>
      <c r="F66" s="97"/>
      <c r="G66" s="98" t="s">
        <v>248</v>
      </c>
      <c r="H66" s="96" t="s">
        <v>474</v>
      </c>
      <c r="I66" s="97" t="s">
        <v>475</v>
      </c>
      <c r="J66" s="99" t="s">
        <v>469</v>
      </c>
      <c r="K66" s="99" t="s">
        <v>185</v>
      </c>
      <c r="L66" s="444">
        <v>1469870.68</v>
      </c>
      <c r="M66" s="321"/>
      <c r="N66" s="474">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389"/>
      <c r="AK66" s="86"/>
      <c r="AL66" s="56" t="s">
        <v>808</v>
      </c>
      <c r="AM66" s="56"/>
    </row>
    <row r="67" spans="1:39" ht="249.75" customHeight="1">
      <c r="A67" s="326">
        <v>5</v>
      </c>
      <c r="B67" s="99"/>
      <c r="C67" s="334" t="s">
        <v>20</v>
      </c>
      <c r="D67" s="147"/>
      <c r="E67" s="55"/>
      <c r="F67" s="46"/>
      <c r="G67" s="84" t="s">
        <v>476</v>
      </c>
      <c r="H67" s="56" t="s">
        <v>477</v>
      </c>
      <c r="I67" s="46" t="s">
        <v>478</v>
      </c>
      <c r="J67" s="99">
        <v>247</v>
      </c>
      <c r="K67" s="99" t="s">
        <v>487</v>
      </c>
      <c r="L67" s="444">
        <v>23999983.699999999</v>
      </c>
      <c r="M67" s="321"/>
      <c r="N67" s="474">
        <v>15598762</v>
      </c>
      <c r="O67" s="55" t="s">
        <v>11</v>
      </c>
      <c r="P67" s="190" t="s">
        <v>14</v>
      </c>
      <c r="Q67" s="99"/>
      <c r="R67" s="118">
        <v>46022</v>
      </c>
      <c r="S67" s="118">
        <v>46081</v>
      </c>
      <c r="T67" s="118">
        <v>46142</v>
      </c>
      <c r="U67" s="99"/>
      <c r="V67" s="99"/>
      <c r="W67" s="99"/>
      <c r="X67" s="94" t="s">
        <v>1300</v>
      </c>
      <c r="Y67" s="55" t="s">
        <v>1308</v>
      </c>
      <c r="Z67" s="46"/>
      <c r="AA67" s="58" t="s">
        <v>1216</v>
      </c>
      <c r="AB67" s="59">
        <v>45772</v>
      </c>
      <c r="AC67" s="59">
        <v>46137</v>
      </c>
      <c r="AD67" s="59">
        <v>46137</v>
      </c>
      <c r="AE67" s="59">
        <v>46502</v>
      </c>
      <c r="AF67" s="55"/>
      <c r="AG67" s="99">
        <v>23647</v>
      </c>
      <c r="AH67" s="203" t="s">
        <v>870</v>
      </c>
      <c r="AI67" s="46"/>
      <c r="AJ67" s="389"/>
      <c r="AK67" s="86"/>
      <c r="AL67" s="56" t="s">
        <v>1217</v>
      </c>
      <c r="AM67" s="56"/>
    </row>
    <row r="68" spans="1:39" ht="199.2" customHeight="1">
      <c r="A68" s="326">
        <v>7</v>
      </c>
      <c r="B68" s="99"/>
      <c r="C68" s="334" t="s">
        <v>20</v>
      </c>
      <c r="D68" s="147"/>
      <c r="E68" s="55"/>
      <c r="F68" s="97"/>
      <c r="G68" s="98" t="s">
        <v>245</v>
      </c>
      <c r="H68" s="96" t="s">
        <v>479</v>
      </c>
      <c r="I68" s="97" t="s">
        <v>480</v>
      </c>
      <c r="J68" s="99">
        <v>62</v>
      </c>
      <c r="K68" s="99" t="s">
        <v>487</v>
      </c>
      <c r="L68" s="444">
        <v>3113601</v>
      </c>
      <c r="M68" s="321"/>
      <c r="N68" s="474">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389" t="s">
        <v>807</v>
      </c>
      <c r="AK68" s="86"/>
      <c r="AL68" s="56" t="s">
        <v>808</v>
      </c>
      <c r="AM68" s="56" t="s">
        <v>877</v>
      </c>
    </row>
    <row r="69" spans="1:39" ht="257.39999999999998" customHeight="1">
      <c r="A69" s="326">
        <v>9</v>
      </c>
      <c r="B69" s="99"/>
      <c r="C69" s="334" t="s">
        <v>20</v>
      </c>
      <c r="D69" s="147"/>
      <c r="E69" s="55"/>
      <c r="F69" s="46"/>
      <c r="G69" s="84" t="s">
        <v>482</v>
      </c>
      <c r="H69" s="56" t="s">
        <v>481</v>
      </c>
      <c r="I69" s="46" t="s">
        <v>480</v>
      </c>
      <c r="J69" s="94">
        <v>43</v>
      </c>
      <c r="K69" s="99" t="s">
        <v>487</v>
      </c>
      <c r="L69" s="443">
        <v>2359329</v>
      </c>
      <c r="M69" s="133"/>
      <c r="N69" s="474">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389"/>
      <c r="AK69" s="86"/>
      <c r="AL69" s="56" t="s">
        <v>878</v>
      </c>
      <c r="AM69" s="56" t="s">
        <v>877</v>
      </c>
    </row>
    <row r="70" spans="1:39" ht="197.4" customHeight="1">
      <c r="A70" s="326">
        <v>10</v>
      </c>
      <c r="B70" s="99"/>
      <c r="C70" s="334" t="s">
        <v>20</v>
      </c>
      <c r="D70" s="147"/>
      <c r="E70" s="55"/>
      <c r="F70" s="46"/>
      <c r="G70" s="98" t="s">
        <v>246</v>
      </c>
      <c r="H70" s="56" t="s">
        <v>483</v>
      </c>
      <c r="I70" s="46" t="s">
        <v>480</v>
      </c>
      <c r="J70" s="94">
        <v>43</v>
      </c>
      <c r="K70" s="99" t="s">
        <v>487</v>
      </c>
      <c r="L70" s="443">
        <v>2296111</v>
      </c>
      <c r="M70" s="133"/>
      <c r="N70" s="474">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389"/>
      <c r="AK70" s="86"/>
      <c r="AL70" s="56" t="s">
        <v>878</v>
      </c>
      <c r="AM70" s="56" t="s">
        <v>877</v>
      </c>
    </row>
    <row r="71" spans="1:39" ht="291.60000000000002" customHeight="1">
      <c r="A71" s="326">
        <v>11</v>
      </c>
      <c r="B71" s="99"/>
      <c r="C71" s="334" t="s">
        <v>20</v>
      </c>
      <c r="D71" s="147"/>
      <c r="E71" s="55"/>
      <c r="F71" s="46"/>
      <c r="G71" s="84" t="s">
        <v>484</v>
      </c>
      <c r="H71" s="56" t="s">
        <v>485</v>
      </c>
      <c r="I71" s="46" t="s">
        <v>480</v>
      </c>
      <c r="J71" s="99">
        <v>236</v>
      </c>
      <c r="K71" s="99" t="s">
        <v>487</v>
      </c>
      <c r="L71" s="444">
        <v>19147949.16</v>
      </c>
      <c r="M71" s="321"/>
      <c r="N71" s="474">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69" t="s">
        <v>879</v>
      </c>
      <c r="AI71" s="409"/>
      <c r="AJ71" s="389"/>
      <c r="AK71" s="86"/>
      <c r="AL71" s="56" t="s">
        <v>1224</v>
      </c>
      <c r="AM71" s="56" t="s">
        <v>877</v>
      </c>
    </row>
    <row r="72" spans="1:39" ht="235.5" customHeight="1">
      <c r="A72" s="326">
        <v>13</v>
      </c>
      <c r="B72" s="99"/>
      <c r="C72" s="334" t="s">
        <v>20</v>
      </c>
      <c r="D72" s="147"/>
      <c r="E72" s="55"/>
      <c r="F72" s="46"/>
      <c r="G72" s="98" t="s">
        <v>235</v>
      </c>
      <c r="H72" s="96" t="s">
        <v>880</v>
      </c>
      <c r="I72" s="46" t="s">
        <v>486</v>
      </c>
      <c r="J72" s="99">
        <v>28</v>
      </c>
      <c r="K72" s="99" t="s">
        <v>487</v>
      </c>
      <c r="L72" s="444">
        <v>3291886</v>
      </c>
      <c r="M72" s="321"/>
      <c r="N72" s="474">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389"/>
      <c r="AK72" s="86"/>
      <c r="AL72" s="56" t="s">
        <v>1225</v>
      </c>
      <c r="AM72" s="56" t="s">
        <v>881</v>
      </c>
    </row>
    <row r="73" spans="1:39" s="223" customFormat="1" ht="127.95" customHeight="1">
      <c r="A73" s="189">
        <v>14</v>
      </c>
      <c r="B73" s="99"/>
      <c r="C73" s="333" t="s">
        <v>20</v>
      </c>
      <c r="D73" s="147"/>
      <c r="E73" s="99"/>
      <c r="F73" s="97"/>
      <c r="G73" s="98" t="s">
        <v>247</v>
      </c>
      <c r="H73" s="96" t="s">
        <v>488</v>
      </c>
      <c r="I73" s="97" t="s">
        <v>489</v>
      </c>
      <c r="J73" s="99" t="s">
        <v>490</v>
      </c>
      <c r="K73" s="99" t="s">
        <v>185</v>
      </c>
      <c r="L73" s="444">
        <v>119331</v>
      </c>
      <c r="M73" s="321"/>
      <c r="N73" s="474">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389"/>
      <c r="AK73" s="86"/>
      <c r="AL73" s="56" t="s">
        <v>809</v>
      </c>
      <c r="AM73" s="56"/>
    </row>
    <row r="74" spans="1:39" ht="227.4" customHeight="1">
      <c r="A74" s="326">
        <v>15</v>
      </c>
      <c r="B74" s="99"/>
      <c r="C74" s="334" t="s">
        <v>20</v>
      </c>
      <c r="D74" s="147"/>
      <c r="E74" s="55"/>
      <c r="F74" s="97"/>
      <c r="G74" s="84" t="s">
        <v>491</v>
      </c>
      <c r="H74" s="96" t="s">
        <v>492</v>
      </c>
      <c r="I74" s="97" t="s">
        <v>244</v>
      </c>
      <c r="J74" s="99">
        <v>12</v>
      </c>
      <c r="K74" s="99" t="s">
        <v>182</v>
      </c>
      <c r="L74" s="444">
        <v>25585.11</v>
      </c>
      <c r="M74" s="321"/>
      <c r="N74" s="474">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389"/>
      <c r="AK74" s="86"/>
      <c r="AL74" s="56" t="s">
        <v>810</v>
      </c>
      <c r="AM74" s="56" t="s">
        <v>882</v>
      </c>
    </row>
    <row r="75" spans="1:39" s="223" customFormat="1" ht="159" customHeight="1">
      <c r="A75" s="189">
        <v>17</v>
      </c>
      <c r="B75" s="99"/>
      <c r="C75" s="333" t="s">
        <v>20</v>
      </c>
      <c r="D75" s="147"/>
      <c r="E75" s="99"/>
      <c r="F75" s="97"/>
      <c r="G75" s="98" t="s">
        <v>694</v>
      </c>
      <c r="H75" s="96" t="s">
        <v>493</v>
      </c>
      <c r="I75" s="97" t="s">
        <v>494</v>
      </c>
      <c r="J75" s="99" t="s">
        <v>490</v>
      </c>
      <c r="K75" s="99" t="s">
        <v>185</v>
      </c>
      <c r="L75" s="444">
        <v>20950</v>
      </c>
      <c r="M75" s="321"/>
      <c r="N75" s="474">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389"/>
      <c r="AK75" s="86"/>
      <c r="AL75" s="56" t="s">
        <v>811</v>
      </c>
      <c r="AM75" s="56"/>
    </row>
    <row r="76" spans="1:39" s="223" customFormat="1" ht="201" customHeight="1">
      <c r="A76" s="189">
        <v>18</v>
      </c>
      <c r="B76" s="99"/>
      <c r="C76" s="333" t="s">
        <v>20</v>
      </c>
      <c r="D76" s="147"/>
      <c r="E76" s="99"/>
      <c r="F76" s="97"/>
      <c r="G76" s="98" t="s">
        <v>695</v>
      </c>
      <c r="H76" s="96" t="s">
        <v>495</v>
      </c>
      <c r="I76" s="97" t="s">
        <v>496</v>
      </c>
      <c r="J76" s="99" t="s">
        <v>490</v>
      </c>
      <c r="K76" s="99" t="s">
        <v>185</v>
      </c>
      <c r="L76" s="444">
        <v>20413</v>
      </c>
      <c r="M76" s="321"/>
      <c r="N76" s="474">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389"/>
      <c r="AK76" s="86"/>
      <c r="AL76" s="56" t="s">
        <v>811</v>
      </c>
      <c r="AM76" s="56"/>
    </row>
    <row r="77" spans="1:39" s="223" customFormat="1" ht="150" customHeight="1">
      <c r="A77" s="189">
        <v>19</v>
      </c>
      <c r="B77" s="99"/>
      <c r="C77" s="333" t="s">
        <v>20</v>
      </c>
      <c r="D77" s="147"/>
      <c r="E77" s="99"/>
      <c r="F77" s="97"/>
      <c r="G77" s="98" t="s">
        <v>238</v>
      </c>
      <c r="H77" s="96" t="s">
        <v>497</v>
      </c>
      <c r="I77" s="97" t="s">
        <v>498</v>
      </c>
      <c r="J77" s="99">
        <v>2</v>
      </c>
      <c r="K77" s="99" t="s">
        <v>499</v>
      </c>
      <c r="L77" s="448">
        <v>13319</v>
      </c>
      <c r="M77" s="321"/>
      <c r="N77" s="474">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389"/>
      <c r="AK77" s="86"/>
      <c r="AL77" s="56" t="s">
        <v>1243</v>
      </c>
      <c r="AM77" s="56"/>
    </row>
    <row r="78" spans="1:39" s="223" customFormat="1" ht="147.6" customHeight="1">
      <c r="A78" s="189">
        <v>20</v>
      </c>
      <c r="B78" s="99"/>
      <c r="C78" s="333" t="s">
        <v>20</v>
      </c>
      <c r="D78" s="147"/>
      <c r="E78" s="99"/>
      <c r="F78" s="97"/>
      <c r="G78" s="98" t="s">
        <v>241</v>
      </c>
      <c r="H78" s="96" t="s">
        <v>500</v>
      </c>
      <c r="I78" s="97" t="s">
        <v>498</v>
      </c>
      <c r="J78" s="99">
        <v>2</v>
      </c>
      <c r="K78" s="99" t="s">
        <v>501</v>
      </c>
      <c r="L78" s="448">
        <v>43642</v>
      </c>
      <c r="M78" s="321"/>
      <c r="N78" s="474">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17">
        <v>46677</v>
      </c>
      <c r="AG78" s="99">
        <v>3417</v>
      </c>
      <c r="AH78" s="370"/>
      <c r="AI78" s="410"/>
      <c r="AJ78" s="389"/>
      <c r="AK78" s="86"/>
      <c r="AL78" s="134" t="s">
        <v>812</v>
      </c>
      <c r="AM78" s="134"/>
    </row>
    <row r="79" spans="1:39" s="223" customFormat="1" ht="141.6" customHeight="1">
      <c r="A79" s="189">
        <v>21</v>
      </c>
      <c r="B79" s="99"/>
      <c r="C79" s="333" t="s">
        <v>20</v>
      </c>
      <c r="D79" s="147"/>
      <c r="E79" s="99"/>
      <c r="F79" s="97"/>
      <c r="G79" s="98" t="s">
        <v>240</v>
      </c>
      <c r="H79" s="96" t="s">
        <v>502</v>
      </c>
      <c r="I79" s="97" t="s">
        <v>239</v>
      </c>
      <c r="J79" s="99">
        <v>2</v>
      </c>
      <c r="K79" s="99" t="s">
        <v>501</v>
      </c>
      <c r="L79" s="448">
        <v>40316</v>
      </c>
      <c r="M79" s="321"/>
      <c r="N79" s="474">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389"/>
      <c r="AK79" s="86"/>
      <c r="AL79" s="56" t="s">
        <v>1244</v>
      </c>
      <c r="AM79" s="56"/>
    </row>
    <row r="80" spans="1:39" s="223" customFormat="1" ht="133.94999999999999" customHeight="1">
      <c r="A80" s="189">
        <v>22</v>
      </c>
      <c r="B80" s="99"/>
      <c r="C80" s="333" t="s">
        <v>20</v>
      </c>
      <c r="D80" s="147"/>
      <c r="E80" s="99"/>
      <c r="F80" s="97"/>
      <c r="G80" s="98" t="s">
        <v>242</v>
      </c>
      <c r="H80" s="96" t="s">
        <v>503</v>
      </c>
      <c r="I80" s="97" t="s">
        <v>498</v>
      </c>
      <c r="J80" s="99">
        <v>2</v>
      </c>
      <c r="K80" s="99" t="s">
        <v>501</v>
      </c>
      <c r="L80" s="448">
        <v>33261</v>
      </c>
      <c r="M80" s="321"/>
      <c r="N80" s="474">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389"/>
      <c r="AK80" s="86"/>
      <c r="AL80" s="56" t="s">
        <v>812</v>
      </c>
      <c r="AM80" s="56"/>
    </row>
    <row r="81" spans="1:39" ht="195" customHeight="1">
      <c r="A81" s="326">
        <v>23</v>
      </c>
      <c r="B81" s="99"/>
      <c r="C81" s="334" t="s">
        <v>20</v>
      </c>
      <c r="D81" s="147"/>
      <c r="E81" s="55"/>
      <c r="F81" s="46"/>
      <c r="G81" s="84" t="s">
        <v>1232</v>
      </c>
      <c r="H81" s="56" t="s">
        <v>504</v>
      </c>
      <c r="I81" s="46" t="s">
        <v>237</v>
      </c>
      <c r="J81" s="99">
        <v>18</v>
      </c>
      <c r="K81" s="99" t="s">
        <v>883</v>
      </c>
      <c r="L81" s="448">
        <v>3661643</v>
      </c>
      <c r="M81" s="407"/>
      <c r="N81" s="474">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389"/>
      <c r="AK81" s="86"/>
      <c r="AL81" s="56" t="s">
        <v>813</v>
      </c>
      <c r="AM81" s="56" t="s">
        <v>884</v>
      </c>
    </row>
    <row r="82" spans="1:39" ht="195" customHeight="1">
      <c r="A82" s="326">
        <v>26</v>
      </c>
      <c r="B82" s="99"/>
      <c r="C82" s="334" t="s">
        <v>20</v>
      </c>
      <c r="D82" s="147"/>
      <c r="E82" s="55"/>
      <c r="F82" s="46"/>
      <c r="G82" s="84"/>
      <c r="H82" s="56" t="s">
        <v>1233</v>
      </c>
      <c r="I82" s="46" t="s">
        <v>237</v>
      </c>
      <c r="J82" s="99">
        <v>75</v>
      </c>
      <c r="K82" s="99" t="s">
        <v>883</v>
      </c>
      <c r="L82" s="448">
        <v>7200000</v>
      </c>
      <c r="M82" s="407"/>
      <c r="N82" s="474"/>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389"/>
      <c r="AK82" s="86"/>
      <c r="AL82" s="56"/>
      <c r="AM82" s="56"/>
    </row>
    <row r="83" spans="1:39" ht="279" customHeight="1">
      <c r="A83" s="189">
        <v>27</v>
      </c>
      <c r="B83" s="99"/>
      <c r="C83" s="334" t="s">
        <v>20</v>
      </c>
      <c r="D83" s="147"/>
      <c r="E83" s="55"/>
      <c r="F83" s="46"/>
      <c r="G83" s="98" t="s">
        <v>236</v>
      </c>
      <c r="H83" s="96" t="s">
        <v>1235</v>
      </c>
      <c r="I83" s="46" t="s">
        <v>1296</v>
      </c>
      <c r="J83" s="99">
        <v>4</v>
      </c>
      <c r="K83" s="99" t="s">
        <v>883</v>
      </c>
      <c r="L83" s="320">
        <v>371974.56</v>
      </c>
      <c r="M83" s="321"/>
      <c r="N83" s="474"/>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389"/>
      <c r="AK83" s="86"/>
      <c r="AL83" s="56"/>
      <c r="AM83" s="110"/>
    </row>
    <row r="84" spans="1:39" ht="282" customHeight="1">
      <c r="A84" s="189">
        <v>28</v>
      </c>
      <c r="B84" s="99"/>
      <c r="C84" s="334" t="s">
        <v>20</v>
      </c>
      <c r="D84" s="147"/>
      <c r="E84" s="55"/>
      <c r="F84" s="46"/>
      <c r="G84" s="98"/>
      <c r="H84" s="96" t="s">
        <v>1236</v>
      </c>
      <c r="I84" s="46" t="s">
        <v>1296</v>
      </c>
      <c r="J84" s="99">
        <v>6</v>
      </c>
      <c r="K84" s="99" t="s">
        <v>883</v>
      </c>
      <c r="L84" s="446">
        <v>557961.84</v>
      </c>
      <c r="M84" s="321"/>
      <c r="N84" s="474"/>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389"/>
      <c r="AK84" s="86"/>
      <c r="AL84" s="56"/>
      <c r="AM84" s="110"/>
    </row>
    <row r="85" spans="1:39" s="223" customFormat="1" ht="210" customHeight="1">
      <c r="A85" s="189">
        <v>1</v>
      </c>
      <c r="B85" s="99"/>
      <c r="C85" s="333" t="s">
        <v>21</v>
      </c>
      <c r="D85" s="147"/>
      <c r="E85" s="99"/>
      <c r="F85" s="97"/>
      <c r="G85" s="98" t="s">
        <v>251</v>
      </c>
      <c r="H85" s="96" t="s">
        <v>505</v>
      </c>
      <c r="I85" s="97" t="s">
        <v>506</v>
      </c>
      <c r="J85" s="99">
        <v>12</v>
      </c>
      <c r="K85" s="99" t="s">
        <v>182</v>
      </c>
      <c r="L85" s="440">
        <v>47028</v>
      </c>
      <c r="M85" s="496"/>
      <c r="N85" s="474">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389"/>
      <c r="AK85" s="86"/>
      <c r="AL85" s="56" t="s">
        <v>814</v>
      </c>
      <c r="AM85" s="56"/>
    </row>
    <row r="86" spans="1:39" s="223" customFormat="1" ht="127.95" customHeight="1">
      <c r="A86" s="189">
        <v>3</v>
      </c>
      <c r="B86" s="99"/>
      <c r="C86" s="333" t="s">
        <v>21</v>
      </c>
      <c r="D86" s="147"/>
      <c r="E86" s="99"/>
      <c r="F86" s="97"/>
      <c r="G86" s="98" t="s">
        <v>266</v>
      </c>
      <c r="H86" s="96" t="s">
        <v>507</v>
      </c>
      <c r="I86" s="97" t="s">
        <v>508</v>
      </c>
      <c r="J86" s="99">
        <v>12</v>
      </c>
      <c r="K86" s="99" t="s">
        <v>182</v>
      </c>
      <c r="L86" s="440">
        <v>349562</v>
      </c>
      <c r="M86" s="496"/>
      <c r="N86" s="474">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57"/>
      <c r="AI86" s="97"/>
      <c r="AJ86" s="389"/>
      <c r="AK86" s="86"/>
      <c r="AL86" s="56" t="s">
        <v>814</v>
      </c>
      <c r="AM86" s="56"/>
    </row>
    <row r="87" spans="1:39" s="223" customFormat="1" ht="114.6" customHeight="1">
      <c r="A87" s="189">
        <v>5</v>
      </c>
      <c r="B87" s="99"/>
      <c r="C87" s="333" t="s">
        <v>21</v>
      </c>
      <c r="D87" s="147"/>
      <c r="E87" s="99"/>
      <c r="F87" s="97"/>
      <c r="G87" s="98" t="s">
        <v>267</v>
      </c>
      <c r="H87" s="96" t="s">
        <v>509</v>
      </c>
      <c r="I87" s="97" t="s">
        <v>508</v>
      </c>
      <c r="J87" s="99">
        <v>12</v>
      </c>
      <c r="K87" s="99" t="s">
        <v>182</v>
      </c>
      <c r="L87" s="440">
        <v>18516</v>
      </c>
      <c r="M87" s="496"/>
      <c r="N87" s="474">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57"/>
      <c r="AI87" s="97"/>
      <c r="AJ87" s="389"/>
      <c r="AK87" s="86"/>
      <c r="AL87" s="56" t="s">
        <v>814</v>
      </c>
      <c r="AM87" s="56"/>
    </row>
    <row r="88" spans="1:39" s="223" customFormat="1" ht="144.9" customHeight="1">
      <c r="A88" s="189">
        <v>8</v>
      </c>
      <c r="B88" s="99"/>
      <c r="C88" s="333" t="s">
        <v>21</v>
      </c>
      <c r="D88" s="147"/>
      <c r="E88" s="99"/>
      <c r="F88" s="97"/>
      <c r="G88" s="98" t="s">
        <v>260</v>
      </c>
      <c r="H88" s="96" t="s">
        <v>510</v>
      </c>
      <c r="I88" s="97" t="s">
        <v>250</v>
      </c>
      <c r="J88" s="99">
        <v>12</v>
      </c>
      <c r="K88" s="99" t="s">
        <v>182</v>
      </c>
      <c r="L88" s="440">
        <v>171305</v>
      </c>
      <c r="M88" s="496"/>
      <c r="N88" s="474">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57"/>
      <c r="AI88" s="97"/>
      <c r="AJ88" s="389"/>
      <c r="AK88" s="86"/>
      <c r="AL88" s="56" t="s">
        <v>814</v>
      </c>
      <c r="AM88" s="56"/>
    </row>
    <row r="89" spans="1:39" s="223" customFormat="1" ht="264.89999999999998" customHeight="1">
      <c r="A89" s="189">
        <v>9</v>
      </c>
      <c r="B89" s="99"/>
      <c r="C89" s="333" t="s">
        <v>21</v>
      </c>
      <c r="D89" s="147"/>
      <c r="E89" s="99"/>
      <c r="F89" s="97"/>
      <c r="G89" s="98" t="s">
        <v>249</v>
      </c>
      <c r="H89" s="96" t="s">
        <v>511</v>
      </c>
      <c r="I89" s="97" t="s">
        <v>250</v>
      </c>
      <c r="J89" s="99">
        <v>12</v>
      </c>
      <c r="K89" s="99" t="s">
        <v>182</v>
      </c>
      <c r="L89" s="440">
        <v>131600</v>
      </c>
      <c r="M89" s="496"/>
      <c r="N89" s="474">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57"/>
      <c r="AI89" s="97"/>
      <c r="AJ89" s="389"/>
      <c r="AK89" s="86"/>
      <c r="AL89" s="56" t="s">
        <v>814</v>
      </c>
      <c r="AM89" s="56"/>
    </row>
    <row r="90" spans="1:39" s="223" customFormat="1" ht="327" customHeight="1">
      <c r="A90" s="189">
        <v>10</v>
      </c>
      <c r="B90" s="99"/>
      <c r="C90" s="333" t="s">
        <v>21</v>
      </c>
      <c r="D90" s="147"/>
      <c r="E90" s="99"/>
      <c r="F90" s="97"/>
      <c r="G90" s="98" t="s">
        <v>263</v>
      </c>
      <c r="H90" s="96" t="s">
        <v>512</v>
      </c>
      <c r="I90" s="97" t="s">
        <v>513</v>
      </c>
      <c r="J90" s="99">
        <v>12</v>
      </c>
      <c r="K90" s="99" t="s">
        <v>182</v>
      </c>
      <c r="L90" s="440">
        <v>59560</v>
      </c>
      <c r="M90" s="496"/>
      <c r="N90" s="474">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57"/>
      <c r="AI90" s="97"/>
      <c r="AJ90" s="389"/>
      <c r="AK90" s="86"/>
      <c r="AL90" s="56" t="s">
        <v>814</v>
      </c>
      <c r="AM90" s="56"/>
    </row>
    <row r="91" spans="1:39" s="223" customFormat="1" ht="326.25" customHeight="1">
      <c r="A91" s="189">
        <v>11</v>
      </c>
      <c r="B91" s="99"/>
      <c r="C91" s="333" t="s">
        <v>21</v>
      </c>
      <c r="D91" s="147"/>
      <c r="E91" s="99"/>
      <c r="F91" s="97"/>
      <c r="G91" s="98" t="s">
        <v>261</v>
      </c>
      <c r="H91" s="96" t="s">
        <v>514</v>
      </c>
      <c r="I91" s="97" t="s">
        <v>364</v>
      </c>
      <c r="J91" s="99">
        <v>12</v>
      </c>
      <c r="K91" s="99" t="s">
        <v>182</v>
      </c>
      <c r="L91" s="440">
        <v>79667</v>
      </c>
      <c r="M91" s="496"/>
      <c r="N91" s="474">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57"/>
      <c r="AI91" s="97"/>
      <c r="AJ91" s="389"/>
      <c r="AK91" s="86"/>
      <c r="AL91" s="56" t="s">
        <v>814</v>
      </c>
      <c r="AM91" s="56"/>
    </row>
    <row r="92" spans="1:39" s="223" customFormat="1" ht="315.75" customHeight="1">
      <c r="A92" s="189">
        <v>12</v>
      </c>
      <c r="B92" s="99"/>
      <c r="C92" s="333" t="s">
        <v>21</v>
      </c>
      <c r="D92" s="147"/>
      <c r="E92" s="99"/>
      <c r="F92" s="97"/>
      <c r="G92" s="98" t="s">
        <v>262</v>
      </c>
      <c r="H92" s="96" t="s">
        <v>515</v>
      </c>
      <c r="I92" s="97" t="s">
        <v>365</v>
      </c>
      <c r="J92" s="99">
        <v>12</v>
      </c>
      <c r="K92" s="99" t="s">
        <v>182</v>
      </c>
      <c r="L92" s="440">
        <v>36479</v>
      </c>
      <c r="M92" s="496"/>
      <c r="N92" s="474">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57"/>
      <c r="AI92" s="97"/>
      <c r="AJ92" s="389"/>
      <c r="AK92" s="86"/>
      <c r="AL92" s="56" t="s">
        <v>814</v>
      </c>
      <c r="AM92" s="56"/>
    </row>
    <row r="93" spans="1:39" s="223" customFormat="1" ht="298.5" customHeight="1">
      <c r="A93" s="189">
        <v>13</v>
      </c>
      <c r="B93" s="99"/>
      <c r="C93" s="333" t="s">
        <v>21</v>
      </c>
      <c r="D93" s="147"/>
      <c r="E93" s="99"/>
      <c r="F93" s="97"/>
      <c r="G93" s="98" t="s">
        <v>264</v>
      </c>
      <c r="H93" s="96" t="s">
        <v>516</v>
      </c>
      <c r="I93" s="97" t="s">
        <v>366</v>
      </c>
      <c r="J93" s="99">
        <v>12</v>
      </c>
      <c r="K93" s="99" t="s">
        <v>182</v>
      </c>
      <c r="L93" s="440">
        <v>36958</v>
      </c>
      <c r="M93" s="496"/>
      <c r="N93" s="474">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57"/>
      <c r="AI93" s="97"/>
      <c r="AJ93" s="389"/>
      <c r="AK93" s="86"/>
      <c r="AL93" s="56" t="s">
        <v>814</v>
      </c>
      <c r="AM93" s="56"/>
    </row>
    <row r="94" spans="1:39" ht="300" customHeight="1">
      <c r="A94" s="326">
        <v>15</v>
      </c>
      <c r="B94" s="99"/>
      <c r="C94" s="334" t="s">
        <v>21</v>
      </c>
      <c r="D94" s="147"/>
      <c r="E94" s="55"/>
      <c r="F94" s="97"/>
      <c r="G94" s="98" t="s">
        <v>885</v>
      </c>
      <c r="H94" s="96" t="s">
        <v>886</v>
      </c>
      <c r="I94" s="97" t="s">
        <v>252</v>
      </c>
      <c r="J94" s="99">
        <v>12</v>
      </c>
      <c r="K94" s="99" t="s">
        <v>182</v>
      </c>
      <c r="L94" s="440">
        <v>19904</v>
      </c>
      <c r="M94" s="496"/>
      <c r="N94" s="474">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67"/>
      <c r="AI94" s="46"/>
      <c r="AJ94" s="389"/>
      <c r="AK94" s="86"/>
      <c r="AL94" s="56" t="s">
        <v>815</v>
      </c>
      <c r="AM94" s="56"/>
    </row>
    <row r="95" spans="1:39" ht="228" customHeight="1">
      <c r="A95" s="326">
        <v>16</v>
      </c>
      <c r="B95" s="99"/>
      <c r="C95" s="334" t="s">
        <v>21</v>
      </c>
      <c r="D95" s="147"/>
      <c r="E95" s="55"/>
      <c r="F95" s="97"/>
      <c r="G95" s="98" t="s">
        <v>887</v>
      </c>
      <c r="H95" s="96" t="s">
        <v>890</v>
      </c>
      <c r="I95" s="97" t="s">
        <v>888</v>
      </c>
      <c r="J95" s="99">
        <v>12</v>
      </c>
      <c r="K95" s="99" t="s">
        <v>182</v>
      </c>
      <c r="L95" s="440">
        <v>27498</v>
      </c>
      <c r="M95" s="496"/>
      <c r="N95" s="474">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67"/>
      <c r="AI95" s="46"/>
      <c r="AJ95" s="389"/>
      <c r="AK95" s="86"/>
      <c r="AL95" s="56" t="s">
        <v>1330</v>
      </c>
      <c r="AM95" s="56"/>
    </row>
    <row r="96" spans="1:39" ht="228.6" customHeight="1">
      <c r="A96" s="326">
        <v>17</v>
      </c>
      <c r="B96" s="99"/>
      <c r="C96" s="334" t="s">
        <v>21</v>
      </c>
      <c r="D96" s="147"/>
      <c r="E96" s="55"/>
      <c r="F96" s="46"/>
      <c r="G96" s="98" t="s">
        <v>889</v>
      </c>
      <c r="H96" s="56" t="s">
        <v>891</v>
      </c>
      <c r="I96" s="46" t="s">
        <v>892</v>
      </c>
      <c r="J96" s="99">
        <v>12</v>
      </c>
      <c r="K96" s="99" t="s">
        <v>182</v>
      </c>
      <c r="L96" s="446">
        <v>13244</v>
      </c>
      <c r="M96" s="321"/>
      <c r="N96" s="474">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71"/>
      <c r="AI96" s="102"/>
      <c r="AJ96" s="389"/>
      <c r="AK96" s="86"/>
      <c r="AL96" s="56" t="s">
        <v>816</v>
      </c>
      <c r="AM96" s="102"/>
    </row>
    <row r="97" spans="1:41" ht="204" customHeight="1">
      <c r="A97" s="326">
        <v>18</v>
      </c>
      <c r="B97" s="99"/>
      <c r="C97" s="334" t="s">
        <v>21</v>
      </c>
      <c r="D97" s="147"/>
      <c r="E97" s="55"/>
      <c r="F97" s="46"/>
      <c r="G97" s="98" t="s">
        <v>253</v>
      </c>
      <c r="H97" s="56" t="s">
        <v>517</v>
      </c>
      <c r="I97" s="46" t="s">
        <v>518</v>
      </c>
      <c r="J97" s="99">
        <v>12</v>
      </c>
      <c r="K97" s="99" t="s">
        <v>182</v>
      </c>
      <c r="L97" s="446">
        <v>136940</v>
      </c>
      <c r="M97" s="321"/>
      <c r="N97" s="474">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67"/>
      <c r="AI97" s="46"/>
      <c r="AJ97" s="389"/>
      <c r="AK97" s="86"/>
      <c r="AL97" s="56" t="s">
        <v>817</v>
      </c>
      <c r="AM97" s="56"/>
    </row>
    <row r="98" spans="1:41" ht="231" customHeight="1">
      <c r="A98" s="326">
        <v>19</v>
      </c>
      <c r="B98" s="99"/>
      <c r="C98" s="334" t="s">
        <v>21</v>
      </c>
      <c r="D98" s="147"/>
      <c r="E98" s="55"/>
      <c r="F98" s="46"/>
      <c r="G98" s="98" t="s">
        <v>254</v>
      </c>
      <c r="H98" s="56" t="s">
        <v>519</v>
      </c>
      <c r="I98" s="46" t="s">
        <v>520</v>
      </c>
      <c r="J98" s="99">
        <v>12</v>
      </c>
      <c r="K98" s="99" t="s">
        <v>182</v>
      </c>
      <c r="L98" s="446">
        <v>99319</v>
      </c>
      <c r="M98" s="321"/>
      <c r="N98" s="474">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67"/>
      <c r="AI98" s="46"/>
      <c r="AJ98" s="389"/>
      <c r="AK98" s="86"/>
      <c r="AL98" s="56" t="s">
        <v>818</v>
      </c>
      <c r="AM98" s="56"/>
    </row>
    <row r="99" spans="1:41" ht="214.5" customHeight="1">
      <c r="A99" s="326">
        <v>20</v>
      </c>
      <c r="B99" s="99"/>
      <c r="C99" s="334" t="s">
        <v>21</v>
      </c>
      <c r="D99" s="147"/>
      <c r="E99" s="55"/>
      <c r="F99" s="46"/>
      <c r="G99" s="98" t="s">
        <v>255</v>
      </c>
      <c r="H99" s="56" t="s">
        <v>521</v>
      </c>
      <c r="I99" s="46" t="s">
        <v>522</v>
      </c>
      <c r="J99" s="99">
        <v>12</v>
      </c>
      <c r="K99" s="99" t="s">
        <v>182</v>
      </c>
      <c r="L99" s="446">
        <v>79234</v>
      </c>
      <c r="M99" s="321"/>
      <c r="N99" s="474">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67" t="s">
        <v>893</v>
      </c>
      <c r="AI99" s="46"/>
      <c r="AJ99" s="389"/>
      <c r="AK99" s="86"/>
      <c r="AL99" s="56" t="s">
        <v>819</v>
      </c>
      <c r="AM99" s="56"/>
    </row>
    <row r="100" spans="1:41" ht="233.25" customHeight="1">
      <c r="A100" s="326">
        <v>21</v>
      </c>
      <c r="B100" s="99"/>
      <c r="C100" s="334" t="s">
        <v>21</v>
      </c>
      <c r="D100" s="147"/>
      <c r="E100" s="55"/>
      <c r="F100" s="46"/>
      <c r="G100" s="98" t="s">
        <v>256</v>
      </c>
      <c r="H100" s="56" t="s">
        <v>523</v>
      </c>
      <c r="I100" s="46" t="s">
        <v>524</v>
      </c>
      <c r="J100" s="99">
        <v>12</v>
      </c>
      <c r="K100" s="99" t="s">
        <v>182</v>
      </c>
      <c r="L100" s="446">
        <v>94274</v>
      </c>
      <c r="M100" s="321"/>
      <c r="N100" s="474">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67" t="s">
        <v>894</v>
      </c>
      <c r="AI100" s="46"/>
      <c r="AJ100" s="389"/>
      <c r="AK100" s="86"/>
      <c r="AL100" s="56" t="s">
        <v>820</v>
      </c>
      <c r="AM100" s="56"/>
      <c r="AO100" s="9"/>
    </row>
    <row r="101" spans="1:41" ht="215.25" customHeight="1">
      <c r="A101" s="326">
        <v>22</v>
      </c>
      <c r="B101" s="99"/>
      <c r="C101" s="334" t="s">
        <v>21</v>
      </c>
      <c r="D101" s="147"/>
      <c r="E101" s="55"/>
      <c r="F101" s="46"/>
      <c r="G101" s="98" t="s">
        <v>257</v>
      </c>
      <c r="H101" s="56" t="s">
        <v>525</v>
      </c>
      <c r="I101" s="46" t="s">
        <v>518</v>
      </c>
      <c r="J101" s="99">
        <v>12</v>
      </c>
      <c r="K101" s="99" t="s">
        <v>182</v>
      </c>
      <c r="L101" s="446">
        <v>81546</v>
      </c>
      <c r="M101" s="321"/>
      <c r="N101" s="474">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67" t="s">
        <v>894</v>
      </c>
      <c r="AI101" s="46"/>
      <c r="AJ101" s="389"/>
      <c r="AK101" s="86"/>
      <c r="AL101" s="56" t="s">
        <v>821</v>
      </c>
      <c r="AM101" s="56"/>
    </row>
    <row r="102" spans="1:41" ht="212.25" customHeight="1">
      <c r="A102" s="326">
        <v>23</v>
      </c>
      <c r="B102" s="99"/>
      <c r="C102" s="334" t="s">
        <v>21</v>
      </c>
      <c r="D102" s="147"/>
      <c r="E102" s="55"/>
      <c r="F102" s="46"/>
      <c r="G102" s="98" t="s">
        <v>258</v>
      </c>
      <c r="H102" s="56" t="s">
        <v>526</v>
      </c>
      <c r="I102" s="46" t="s">
        <v>527</v>
      </c>
      <c r="J102" s="99">
        <v>12</v>
      </c>
      <c r="K102" s="99" t="s">
        <v>182</v>
      </c>
      <c r="L102" s="446">
        <v>89686</v>
      </c>
      <c r="M102" s="321"/>
      <c r="N102" s="474">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67" t="s">
        <v>894</v>
      </c>
      <c r="AI102" s="46"/>
      <c r="AJ102" s="389"/>
      <c r="AK102" s="86"/>
      <c r="AL102" s="56" t="s">
        <v>822</v>
      </c>
      <c r="AM102" s="56"/>
    </row>
    <row r="103" spans="1:41" s="223" customFormat="1" ht="212.25" customHeight="1">
      <c r="A103" s="189">
        <v>24</v>
      </c>
      <c r="B103" s="99"/>
      <c r="C103" s="333" t="s">
        <v>21</v>
      </c>
      <c r="D103" s="147"/>
      <c r="E103" s="99"/>
      <c r="F103" s="97"/>
      <c r="G103" s="98" t="s">
        <v>259</v>
      </c>
      <c r="H103" s="96" t="s">
        <v>528</v>
      </c>
      <c r="I103" s="97" t="s">
        <v>529</v>
      </c>
      <c r="J103" s="99">
        <v>12</v>
      </c>
      <c r="K103" s="99" t="s">
        <v>182</v>
      </c>
      <c r="L103" s="440">
        <v>103627</v>
      </c>
      <c r="M103" s="496"/>
      <c r="N103" s="474">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67" t="s">
        <v>894</v>
      </c>
      <c r="AI103" s="46"/>
      <c r="AJ103" s="389"/>
      <c r="AK103" s="86"/>
      <c r="AL103" s="56" t="s">
        <v>823</v>
      </c>
      <c r="AM103" s="56"/>
    </row>
    <row r="104" spans="1:41" ht="225.75" customHeight="1">
      <c r="A104" s="326">
        <v>25</v>
      </c>
      <c r="B104" s="99"/>
      <c r="C104" s="334" t="s">
        <v>21</v>
      </c>
      <c r="D104" s="147"/>
      <c r="E104" s="55"/>
      <c r="F104" s="97"/>
      <c r="G104" s="98" t="s">
        <v>265</v>
      </c>
      <c r="H104" s="56" t="s">
        <v>895</v>
      </c>
      <c r="I104" s="97" t="s">
        <v>530</v>
      </c>
      <c r="J104" s="99">
        <v>12</v>
      </c>
      <c r="K104" s="99" t="s">
        <v>182</v>
      </c>
      <c r="L104" s="443">
        <v>450560</v>
      </c>
      <c r="M104" s="133"/>
      <c r="N104" s="474">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67"/>
      <c r="AI104" s="46"/>
      <c r="AJ104" s="389"/>
      <c r="AK104" s="86"/>
      <c r="AL104" s="56" t="s">
        <v>814</v>
      </c>
      <c r="AM104" s="56"/>
    </row>
    <row r="105" spans="1:41" ht="219.9" customHeight="1">
      <c r="A105" s="326">
        <v>29</v>
      </c>
      <c r="B105" s="99"/>
      <c r="C105" s="334" t="s">
        <v>21</v>
      </c>
      <c r="D105" s="147"/>
      <c r="E105" s="55"/>
      <c r="F105" s="97"/>
      <c r="G105" s="276"/>
      <c r="H105" s="97" t="s">
        <v>1197</v>
      </c>
      <c r="I105" s="97" t="s">
        <v>1159</v>
      </c>
      <c r="J105" s="60">
        <v>60</v>
      </c>
      <c r="K105" s="55" t="s">
        <v>182</v>
      </c>
      <c r="L105" s="443">
        <v>5917380.1200000001</v>
      </c>
      <c r="M105" s="133"/>
      <c r="N105" s="474"/>
      <c r="O105" s="99" t="s">
        <v>11</v>
      </c>
      <c r="P105" s="190" t="s">
        <v>14</v>
      </c>
      <c r="Q105" s="99"/>
      <c r="R105" s="118">
        <v>46234</v>
      </c>
      <c r="S105" s="118">
        <v>46295</v>
      </c>
      <c r="T105" s="118">
        <v>46387</v>
      </c>
      <c r="U105" s="99"/>
      <c r="V105" s="99"/>
      <c r="W105" s="99"/>
      <c r="X105" s="99" t="s">
        <v>402</v>
      </c>
      <c r="Y105" s="99" t="s">
        <v>1303</v>
      </c>
      <c r="Z105" s="57"/>
      <c r="AA105" s="55"/>
      <c r="AB105" s="59"/>
      <c r="AC105" s="59"/>
      <c r="AD105" s="180">
        <v>46371</v>
      </c>
      <c r="AE105" s="180">
        <v>46736</v>
      </c>
      <c r="AF105" s="55"/>
      <c r="AG105" s="99">
        <v>1627</v>
      </c>
      <c r="AH105" s="371"/>
      <c r="AI105" s="102"/>
      <c r="AJ105" s="389"/>
      <c r="AK105" s="135"/>
      <c r="AL105" s="102"/>
      <c r="AM105" s="102"/>
    </row>
    <row r="106" spans="1:41" ht="219.9" customHeight="1">
      <c r="A106" s="326">
        <v>30</v>
      </c>
      <c r="B106" s="99"/>
      <c r="C106" s="334" t="s">
        <v>21</v>
      </c>
      <c r="D106" s="147"/>
      <c r="E106" s="55"/>
      <c r="F106" s="97"/>
      <c r="G106" s="276"/>
      <c r="H106" s="97" t="s">
        <v>1199</v>
      </c>
      <c r="I106" s="97" t="s">
        <v>1160</v>
      </c>
      <c r="J106" s="60">
        <v>60</v>
      </c>
      <c r="K106" s="55" t="s">
        <v>182</v>
      </c>
      <c r="L106" s="443">
        <v>6143925.5800000001</v>
      </c>
      <c r="M106" s="133"/>
      <c r="N106" s="474"/>
      <c r="O106" s="99" t="s">
        <v>11</v>
      </c>
      <c r="P106" s="190" t="s">
        <v>14</v>
      </c>
      <c r="Q106" s="99"/>
      <c r="R106" s="118">
        <v>46234</v>
      </c>
      <c r="S106" s="118">
        <v>46295</v>
      </c>
      <c r="T106" s="118">
        <v>46387</v>
      </c>
      <c r="U106" s="99"/>
      <c r="V106" s="99"/>
      <c r="W106" s="99"/>
      <c r="X106" s="99" t="s">
        <v>402</v>
      </c>
      <c r="Y106" s="99" t="s">
        <v>1303</v>
      </c>
      <c r="Z106" s="57"/>
      <c r="AA106" s="55"/>
      <c r="AB106" s="59"/>
      <c r="AC106" s="59"/>
      <c r="AD106" s="180">
        <v>46371</v>
      </c>
      <c r="AE106" s="180">
        <v>46736</v>
      </c>
      <c r="AF106" s="55"/>
      <c r="AG106" s="99">
        <v>1627</v>
      </c>
      <c r="AH106" s="371"/>
      <c r="AI106" s="102"/>
      <c r="AJ106" s="389"/>
      <c r="AK106" s="135"/>
      <c r="AL106" s="102"/>
      <c r="AM106" s="102"/>
    </row>
    <row r="107" spans="1:41" ht="219.9" customHeight="1">
      <c r="A107" s="326">
        <v>31</v>
      </c>
      <c r="B107" s="99"/>
      <c r="C107" s="334" t="s">
        <v>21</v>
      </c>
      <c r="D107" s="147"/>
      <c r="E107" s="55"/>
      <c r="F107" s="97"/>
      <c r="G107" s="276"/>
      <c r="H107" s="97" t="s">
        <v>1200</v>
      </c>
      <c r="I107" s="97" t="s">
        <v>1161</v>
      </c>
      <c r="J107" s="60">
        <v>60</v>
      </c>
      <c r="K107" s="55" t="s">
        <v>182</v>
      </c>
      <c r="L107" s="443">
        <v>6697881.2699999996</v>
      </c>
      <c r="M107" s="133"/>
      <c r="N107" s="474"/>
      <c r="O107" s="99" t="s">
        <v>11</v>
      </c>
      <c r="P107" s="190" t="s">
        <v>14</v>
      </c>
      <c r="Q107" s="99"/>
      <c r="R107" s="118">
        <v>46234</v>
      </c>
      <c r="S107" s="118">
        <v>46295</v>
      </c>
      <c r="T107" s="118">
        <v>46387</v>
      </c>
      <c r="U107" s="99"/>
      <c r="V107" s="99"/>
      <c r="W107" s="99"/>
      <c r="X107" s="99" t="s">
        <v>402</v>
      </c>
      <c r="Y107" s="99" t="s">
        <v>1303</v>
      </c>
      <c r="Z107" s="57"/>
      <c r="AA107" s="55"/>
      <c r="AB107" s="59"/>
      <c r="AC107" s="59"/>
      <c r="AD107" s="180">
        <v>46371</v>
      </c>
      <c r="AE107" s="180">
        <v>46736</v>
      </c>
      <c r="AF107" s="55"/>
      <c r="AG107" s="99">
        <v>1627</v>
      </c>
      <c r="AH107" s="371"/>
      <c r="AI107" s="102"/>
      <c r="AJ107" s="389"/>
      <c r="AK107" s="135"/>
      <c r="AL107" s="102"/>
      <c r="AM107" s="102"/>
    </row>
    <row r="108" spans="1:41" ht="219.9" customHeight="1">
      <c r="A108" s="326">
        <v>32</v>
      </c>
      <c r="B108" s="99"/>
      <c r="C108" s="334" t="s">
        <v>21</v>
      </c>
      <c r="D108" s="147"/>
      <c r="E108" s="55"/>
      <c r="F108" s="97"/>
      <c r="G108" s="276"/>
      <c r="H108" s="97" t="s">
        <v>1201</v>
      </c>
      <c r="I108" s="97" t="s">
        <v>1162</v>
      </c>
      <c r="J108" s="60">
        <v>60</v>
      </c>
      <c r="K108" s="55" t="s">
        <v>182</v>
      </c>
      <c r="L108" s="443">
        <v>5906788.71</v>
      </c>
      <c r="M108" s="133"/>
      <c r="N108" s="474"/>
      <c r="O108" s="99" t="s">
        <v>11</v>
      </c>
      <c r="P108" s="190" t="s">
        <v>14</v>
      </c>
      <c r="Q108" s="99"/>
      <c r="R108" s="118">
        <v>46234</v>
      </c>
      <c r="S108" s="118">
        <v>46295</v>
      </c>
      <c r="T108" s="118">
        <v>46387</v>
      </c>
      <c r="U108" s="99"/>
      <c r="V108" s="99"/>
      <c r="W108" s="99"/>
      <c r="X108" s="99" t="s">
        <v>402</v>
      </c>
      <c r="Y108" s="99" t="s">
        <v>1303</v>
      </c>
      <c r="Z108" s="57"/>
      <c r="AA108" s="55"/>
      <c r="AB108" s="59"/>
      <c r="AC108" s="59"/>
      <c r="AD108" s="180">
        <v>46371</v>
      </c>
      <c r="AE108" s="180">
        <v>46736</v>
      </c>
      <c r="AF108" s="55"/>
      <c r="AG108" s="99">
        <v>1627</v>
      </c>
      <c r="AH108" s="371"/>
      <c r="AI108" s="102"/>
      <c r="AJ108" s="389"/>
      <c r="AK108" s="135"/>
      <c r="AL108" s="102"/>
      <c r="AM108" s="102"/>
    </row>
    <row r="109" spans="1:41" ht="219.9" customHeight="1">
      <c r="A109" s="326">
        <v>33</v>
      </c>
      <c r="B109" s="99"/>
      <c r="C109" s="334" t="s">
        <v>21</v>
      </c>
      <c r="D109" s="147"/>
      <c r="E109" s="55"/>
      <c r="F109" s="97"/>
      <c r="G109" s="276"/>
      <c r="H109" s="97" t="s">
        <v>1198</v>
      </c>
      <c r="I109" s="97" t="s">
        <v>1163</v>
      </c>
      <c r="J109" s="60">
        <v>60</v>
      </c>
      <c r="K109" s="55" t="s">
        <v>182</v>
      </c>
      <c r="L109" s="443">
        <v>6043881.8600000003</v>
      </c>
      <c r="M109" s="133"/>
      <c r="N109" s="474"/>
      <c r="O109" s="99" t="s">
        <v>11</v>
      </c>
      <c r="P109" s="190" t="s">
        <v>14</v>
      </c>
      <c r="Q109" s="99"/>
      <c r="R109" s="118">
        <v>46234</v>
      </c>
      <c r="S109" s="118">
        <v>46295</v>
      </c>
      <c r="T109" s="118">
        <v>46387</v>
      </c>
      <c r="U109" s="99"/>
      <c r="V109" s="99"/>
      <c r="W109" s="99"/>
      <c r="X109" s="99" t="s">
        <v>402</v>
      </c>
      <c r="Y109" s="99" t="s">
        <v>1303</v>
      </c>
      <c r="Z109" s="57"/>
      <c r="AA109" s="55"/>
      <c r="AB109" s="59"/>
      <c r="AC109" s="59"/>
      <c r="AD109" s="180">
        <v>46371</v>
      </c>
      <c r="AE109" s="180">
        <v>46736</v>
      </c>
      <c r="AF109" s="55"/>
      <c r="AG109" s="99">
        <v>1627</v>
      </c>
      <c r="AH109" s="371"/>
      <c r="AI109" s="102"/>
      <c r="AJ109" s="389"/>
      <c r="AK109" s="135"/>
      <c r="AL109" s="102"/>
      <c r="AM109" s="102"/>
    </row>
    <row r="110" spans="1:41" ht="219.9" customHeight="1">
      <c r="A110" s="326">
        <v>34</v>
      </c>
      <c r="B110" s="99"/>
      <c r="C110" s="334" t="s">
        <v>21</v>
      </c>
      <c r="D110" s="147"/>
      <c r="E110" s="55"/>
      <c r="F110" s="97"/>
      <c r="G110" s="276"/>
      <c r="H110" s="97" t="s">
        <v>1202</v>
      </c>
      <c r="I110" s="97" t="s">
        <v>1164</v>
      </c>
      <c r="J110" s="60">
        <v>60</v>
      </c>
      <c r="K110" s="55" t="s">
        <v>182</v>
      </c>
      <c r="L110" s="443">
        <v>9373019.25</v>
      </c>
      <c r="M110" s="133"/>
      <c r="N110" s="474"/>
      <c r="O110" s="99" t="s">
        <v>11</v>
      </c>
      <c r="P110" s="190" t="s">
        <v>14</v>
      </c>
      <c r="Q110" s="99"/>
      <c r="R110" s="118">
        <v>46234</v>
      </c>
      <c r="S110" s="118">
        <v>46295</v>
      </c>
      <c r="T110" s="118">
        <v>46387</v>
      </c>
      <c r="U110" s="99"/>
      <c r="V110" s="99"/>
      <c r="W110" s="99"/>
      <c r="X110" s="99" t="s">
        <v>402</v>
      </c>
      <c r="Y110" s="99" t="s">
        <v>1303</v>
      </c>
      <c r="Z110" s="57"/>
      <c r="AA110" s="55"/>
      <c r="AB110" s="59"/>
      <c r="AC110" s="59"/>
      <c r="AD110" s="180">
        <v>46371</v>
      </c>
      <c r="AE110" s="180">
        <v>46736</v>
      </c>
      <c r="AF110" s="55"/>
      <c r="AG110" s="99">
        <v>1627</v>
      </c>
      <c r="AH110" s="371"/>
      <c r="AI110" s="102"/>
      <c r="AJ110" s="389"/>
      <c r="AK110" s="135"/>
      <c r="AL110" s="102"/>
      <c r="AM110" s="102"/>
    </row>
    <row r="111" spans="1:41" ht="219.9" customHeight="1">
      <c r="A111" s="326">
        <v>35</v>
      </c>
      <c r="B111" s="99"/>
      <c r="C111" s="334" t="s">
        <v>21</v>
      </c>
      <c r="D111" s="147"/>
      <c r="E111" s="55"/>
      <c r="F111" s="97"/>
      <c r="G111" s="276"/>
      <c r="H111" s="97" t="s">
        <v>1203</v>
      </c>
      <c r="I111" s="97" t="s">
        <v>1165</v>
      </c>
      <c r="J111" s="60">
        <v>60</v>
      </c>
      <c r="K111" s="55" t="s">
        <v>182</v>
      </c>
      <c r="L111" s="443">
        <v>9399678.4199999999</v>
      </c>
      <c r="M111" s="133"/>
      <c r="N111" s="474"/>
      <c r="O111" s="99" t="s">
        <v>11</v>
      </c>
      <c r="P111" s="190" t="s">
        <v>14</v>
      </c>
      <c r="Q111" s="99"/>
      <c r="R111" s="118">
        <v>46234</v>
      </c>
      <c r="S111" s="118">
        <v>46295</v>
      </c>
      <c r="T111" s="118">
        <v>46387</v>
      </c>
      <c r="U111" s="99"/>
      <c r="V111" s="99"/>
      <c r="W111" s="99"/>
      <c r="X111" s="99" t="s">
        <v>402</v>
      </c>
      <c r="Y111" s="99" t="s">
        <v>1303</v>
      </c>
      <c r="Z111" s="57"/>
      <c r="AA111" s="55"/>
      <c r="AB111" s="59"/>
      <c r="AC111" s="59"/>
      <c r="AD111" s="180">
        <v>46371</v>
      </c>
      <c r="AE111" s="180">
        <v>46736</v>
      </c>
      <c r="AF111" s="55"/>
      <c r="AG111" s="99">
        <v>1627</v>
      </c>
      <c r="AH111" s="371"/>
      <c r="AI111" s="102"/>
      <c r="AJ111" s="389"/>
      <c r="AK111" s="135"/>
      <c r="AL111" s="102"/>
      <c r="AM111" s="102"/>
    </row>
    <row r="112" spans="1:41" ht="219.9" customHeight="1">
      <c r="A112" s="326">
        <v>36</v>
      </c>
      <c r="B112" s="99"/>
      <c r="C112" s="334" t="s">
        <v>21</v>
      </c>
      <c r="D112" s="147"/>
      <c r="E112" s="55"/>
      <c r="F112" s="97"/>
      <c r="G112" s="276"/>
      <c r="H112" s="97" t="s">
        <v>1204</v>
      </c>
      <c r="I112" s="97" t="s">
        <v>1158</v>
      </c>
      <c r="J112" s="60">
        <v>60</v>
      </c>
      <c r="K112" s="55" t="s">
        <v>182</v>
      </c>
      <c r="L112" s="443">
        <v>6637021.6799999997</v>
      </c>
      <c r="M112" s="133"/>
      <c r="N112" s="474"/>
      <c r="O112" s="99" t="s">
        <v>11</v>
      </c>
      <c r="P112" s="190" t="s">
        <v>14</v>
      </c>
      <c r="Q112" s="99"/>
      <c r="R112" s="118">
        <v>46234</v>
      </c>
      <c r="S112" s="118">
        <v>46295</v>
      </c>
      <c r="T112" s="118">
        <v>46387</v>
      </c>
      <c r="U112" s="99"/>
      <c r="V112" s="99"/>
      <c r="W112" s="99"/>
      <c r="X112" s="99" t="s">
        <v>402</v>
      </c>
      <c r="Y112" s="99" t="s">
        <v>1303</v>
      </c>
      <c r="Z112" s="57"/>
      <c r="AA112" s="55"/>
      <c r="AB112" s="59"/>
      <c r="AC112" s="59"/>
      <c r="AD112" s="180">
        <v>46371</v>
      </c>
      <c r="AE112" s="180">
        <v>46736</v>
      </c>
      <c r="AF112" s="55"/>
      <c r="AG112" s="99">
        <v>1627</v>
      </c>
      <c r="AH112" s="371"/>
      <c r="AI112" s="102"/>
      <c r="AJ112" s="389"/>
      <c r="AK112" s="135"/>
      <c r="AL112" s="102"/>
      <c r="AM112" s="102"/>
    </row>
    <row r="113" spans="1:39" ht="164.4" customHeight="1">
      <c r="A113" s="326">
        <v>1</v>
      </c>
      <c r="B113" s="99"/>
      <c r="C113" s="334" t="s">
        <v>135</v>
      </c>
      <c r="D113" s="147"/>
      <c r="E113" s="55"/>
      <c r="F113" s="97"/>
      <c r="G113" s="98" t="s">
        <v>268</v>
      </c>
      <c r="H113" s="56" t="s">
        <v>896</v>
      </c>
      <c r="I113" s="97" t="s">
        <v>269</v>
      </c>
      <c r="J113" s="99">
        <v>80</v>
      </c>
      <c r="K113" s="99" t="s">
        <v>178</v>
      </c>
      <c r="L113" s="449">
        <v>130000</v>
      </c>
      <c r="M113" s="133"/>
      <c r="N113" s="474">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67"/>
      <c r="AI113" s="46"/>
      <c r="AJ113" s="389" t="s">
        <v>824</v>
      </c>
      <c r="AK113" s="86" t="s">
        <v>825</v>
      </c>
      <c r="AL113" s="56" t="s">
        <v>1081</v>
      </c>
      <c r="AM113" s="56"/>
    </row>
    <row r="114" spans="1:39" s="223" customFormat="1" ht="178.95" customHeight="1">
      <c r="A114" s="189">
        <v>1</v>
      </c>
      <c r="B114" s="99"/>
      <c r="C114" s="333" t="s">
        <v>22</v>
      </c>
      <c r="D114" s="147"/>
      <c r="E114" s="99"/>
      <c r="F114" s="147"/>
      <c r="G114" s="98" t="s">
        <v>270</v>
      </c>
      <c r="H114" s="246" t="s">
        <v>405</v>
      </c>
      <c r="I114" s="147" t="s">
        <v>1246</v>
      </c>
      <c r="J114" s="129">
        <v>1</v>
      </c>
      <c r="K114" s="129" t="s">
        <v>185</v>
      </c>
      <c r="L114" s="430">
        <v>60000</v>
      </c>
      <c r="M114" s="490"/>
      <c r="N114" s="472">
        <v>60000</v>
      </c>
      <c r="O114" s="99" t="s">
        <v>11</v>
      </c>
      <c r="P114" s="189" t="s">
        <v>7</v>
      </c>
      <c r="Q114" s="99"/>
      <c r="R114" s="118"/>
      <c r="S114" s="118"/>
      <c r="T114" s="118"/>
      <c r="U114" s="99"/>
      <c r="V114" s="99"/>
      <c r="W114" s="99"/>
      <c r="X114" s="129" t="s">
        <v>228</v>
      </c>
      <c r="Y114" s="129" t="s">
        <v>1303</v>
      </c>
      <c r="Z114" s="181"/>
      <c r="AA114" s="129"/>
      <c r="AB114" s="238"/>
      <c r="AC114" s="238"/>
      <c r="AD114" s="238"/>
      <c r="AE114" s="238"/>
      <c r="AF114" s="129"/>
      <c r="AG114" s="129">
        <v>21172</v>
      </c>
      <c r="AH114" s="363" t="s">
        <v>946</v>
      </c>
      <c r="AI114" s="147"/>
      <c r="AJ114" s="389" t="s">
        <v>826</v>
      </c>
      <c r="AK114" s="86"/>
      <c r="AL114" s="56"/>
      <c r="AM114" s="56"/>
    </row>
    <row r="115" spans="1:39" s="223" customFormat="1" ht="178.95" customHeight="1">
      <c r="A115" s="189">
        <v>2</v>
      </c>
      <c r="B115" s="99"/>
      <c r="C115" s="333" t="s">
        <v>22</v>
      </c>
      <c r="D115" s="147"/>
      <c r="E115" s="99"/>
      <c r="F115" s="147"/>
      <c r="G115" s="98" t="s">
        <v>271</v>
      </c>
      <c r="H115" s="246" t="s">
        <v>1393</v>
      </c>
      <c r="I115" s="147" t="s">
        <v>1246</v>
      </c>
      <c r="J115" s="129">
        <v>1</v>
      </c>
      <c r="K115" s="129" t="s">
        <v>185</v>
      </c>
      <c r="L115" s="430">
        <f>15678+504415</f>
        <v>520093</v>
      </c>
      <c r="M115" s="490"/>
      <c r="N115" s="472">
        <v>15678</v>
      </c>
      <c r="O115" s="99" t="s">
        <v>11</v>
      </c>
      <c r="P115" s="189" t="s">
        <v>7</v>
      </c>
      <c r="Q115" s="99"/>
      <c r="R115" s="118"/>
      <c r="S115" s="118"/>
      <c r="T115" s="118"/>
      <c r="U115" s="99"/>
      <c r="V115" s="99"/>
      <c r="W115" s="99"/>
      <c r="X115" s="129" t="s">
        <v>228</v>
      </c>
      <c r="Y115" s="129" t="s">
        <v>1303</v>
      </c>
      <c r="Z115" s="181"/>
      <c r="AA115" s="129"/>
      <c r="AB115" s="238"/>
      <c r="AC115" s="238"/>
      <c r="AD115" s="238"/>
      <c r="AE115" s="238"/>
      <c r="AF115" s="129"/>
      <c r="AG115" s="129">
        <v>21172</v>
      </c>
      <c r="AH115" s="363" t="s">
        <v>946</v>
      </c>
      <c r="AI115" s="147"/>
      <c r="AJ115" s="389"/>
      <c r="AK115" s="86"/>
      <c r="AL115" s="56"/>
      <c r="AM115" s="56"/>
    </row>
    <row r="116" spans="1:39" s="223" customFormat="1" ht="178.95" customHeight="1">
      <c r="A116" s="189">
        <v>3</v>
      </c>
      <c r="B116" s="99"/>
      <c r="C116" s="333" t="s">
        <v>22</v>
      </c>
      <c r="D116" s="147"/>
      <c r="E116" s="99"/>
      <c r="F116" s="147"/>
      <c r="G116" s="98" t="s">
        <v>272</v>
      </c>
      <c r="H116" s="246" t="s">
        <v>1394</v>
      </c>
      <c r="I116" s="147" t="s">
        <v>1246</v>
      </c>
      <c r="J116" s="129">
        <v>1</v>
      </c>
      <c r="K116" s="129" t="s">
        <v>185</v>
      </c>
      <c r="L116" s="430">
        <f>15000+15000</f>
        <v>30000</v>
      </c>
      <c r="M116" s="490"/>
      <c r="N116" s="472">
        <v>15000</v>
      </c>
      <c r="O116" s="99" t="s">
        <v>16</v>
      </c>
      <c r="P116" s="189" t="s">
        <v>7</v>
      </c>
      <c r="Q116" s="99"/>
      <c r="R116" s="118"/>
      <c r="S116" s="118"/>
      <c r="T116" s="118"/>
      <c r="U116" s="99"/>
      <c r="V116" s="99"/>
      <c r="W116" s="99"/>
      <c r="X116" s="129" t="s">
        <v>228</v>
      </c>
      <c r="Y116" s="129" t="s">
        <v>1303</v>
      </c>
      <c r="Z116" s="181"/>
      <c r="AA116" s="129"/>
      <c r="AB116" s="238"/>
      <c r="AC116" s="238"/>
      <c r="AD116" s="238"/>
      <c r="AE116" s="238"/>
      <c r="AF116" s="129"/>
      <c r="AG116" s="129">
        <v>3824</v>
      </c>
      <c r="AH116" s="363" t="s">
        <v>946</v>
      </c>
      <c r="AI116" s="147"/>
      <c r="AJ116" s="389"/>
      <c r="AK116" s="86"/>
      <c r="AL116" s="56"/>
      <c r="AM116" s="56"/>
    </row>
    <row r="117" spans="1:39" s="223" customFormat="1" ht="178.95" customHeight="1">
      <c r="A117" s="189">
        <v>4</v>
      </c>
      <c r="B117" s="99"/>
      <c r="C117" s="333" t="s">
        <v>22</v>
      </c>
      <c r="D117" s="147"/>
      <c r="E117" s="99"/>
      <c r="F117" s="147"/>
      <c r="G117" s="98" t="s">
        <v>273</v>
      </c>
      <c r="H117" s="246" t="s">
        <v>406</v>
      </c>
      <c r="I117" s="147" t="s">
        <v>1246</v>
      </c>
      <c r="J117" s="129">
        <v>1</v>
      </c>
      <c r="K117" s="129" t="s">
        <v>185</v>
      </c>
      <c r="L117" s="430">
        <v>125412</v>
      </c>
      <c r="M117" s="490"/>
      <c r="N117" s="472">
        <v>125412</v>
      </c>
      <c r="O117" s="99" t="s">
        <v>16</v>
      </c>
      <c r="P117" s="189" t="s">
        <v>7</v>
      </c>
      <c r="Q117" s="99"/>
      <c r="R117" s="118"/>
      <c r="S117" s="118"/>
      <c r="T117" s="118"/>
      <c r="U117" s="99"/>
      <c r="V117" s="99"/>
      <c r="W117" s="99" t="s">
        <v>954</v>
      </c>
      <c r="X117" s="129" t="s">
        <v>228</v>
      </c>
      <c r="Y117" s="129" t="s">
        <v>1303</v>
      </c>
      <c r="Z117" s="181"/>
      <c r="AA117" s="129"/>
      <c r="AB117" s="238"/>
      <c r="AC117" s="238"/>
      <c r="AD117" s="238"/>
      <c r="AE117" s="238"/>
      <c r="AF117" s="129"/>
      <c r="AG117" s="129">
        <v>21172</v>
      </c>
      <c r="AH117" s="363" t="s">
        <v>946</v>
      </c>
      <c r="AI117" s="147"/>
      <c r="AJ117" s="389"/>
      <c r="AK117" s="86"/>
      <c r="AL117" s="56"/>
      <c r="AM117" s="56"/>
    </row>
    <row r="118" spans="1:39" ht="133.19999999999999" customHeight="1">
      <c r="A118" s="326">
        <v>27</v>
      </c>
      <c r="B118" s="99"/>
      <c r="C118" s="334" t="s">
        <v>22</v>
      </c>
      <c r="D118" s="147"/>
      <c r="E118" s="55" t="s">
        <v>28</v>
      </c>
      <c r="F118" s="147"/>
      <c r="G118" s="245" t="s">
        <v>320</v>
      </c>
      <c r="H118" s="147" t="s">
        <v>1395</v>
      </c>
      <c r="I118" s="147" t="s">
        <v>1247</v>
      </c>
      <c r="J118" s="297">
        <v>30</v>
      </c>
      <c r="K118" s="129" t="s">
        <v>929</v>
      </c>
      <c r="L118" s="441">
        <v>21000</v>
      </c>
      <c r="M118" s="497"/>
      <c r="N118" s="472">
        <v>21000</v>
      </c>
      <c r="O118" s="99" t="s">
        <v>16</v>
      </c>
      <c r="P118" s="189" t="s">
        <v>7</v>
      </c>
      <c r="Q118" s="99"/>
      <c r="R118" s="118">
        <v>46142</v>
      </c>
      <c r="S118" s="118">
        <v>46173</v>
      </c>
      <c r="T118" s="118">
        <v>46265</v>
      </c>
      <c r="U118" s="99"/>
      <c r="V118" s="99"/>
      <c r="W118" s="99"/>
      <c r="X118" s="129" t="s">
        <v>427</v>
      </c>
      <c r="Y118" s="129" t="s">
        <v>1303</v>
      </c>
      <c r="Z118" s="181"/>
      <c r="AA118" s="182"/>
      <c r="AB118" s="238"/>
      <c r="AC118" s="238"/>
      <c r="AD118" s="238"/>
      <c r="AE118" s="238"/>
      <c r="AF118" s="129"/>
      <c r="AG118" s="129">
        <v>21172</v>
      </c>
      <c r="AH118" s="363" t="s">
        <v>1109</v>
      </c>
      <c r="AI118" s="147"/>
      <c r="AJ118" s="389"/>
      <c r="AK118" s="86"/>
      <c r="AL118" s="56" t="s">
        <v>935</v>
      </c>
      <c r="AM118" s="56" t="s">
        <v>935</v>
      </c>
    </row>
    <row r="119" spans="1:39" ht="96.6" customHeight="1">
      <c r="A119" s="326">
        <v>28</v>
      </c>
      <c r="B119" s="99"/>
      <c r="C119" s="334" t="s">
        <v>22</v>
      </c>
      <c r="D119" s="147"/>
      <c r="E119" s="55" t="s">
        <v>1053</v>
      </c>
      <c r="F119" s="147"/>
      <c r="G119" s="98" t="s">
        <v>352</v>
      </c>
      <c r="H119" s="246" t="s">
        <v>1396</v>
      </c>
      <c r="I119" s="147" t="s">
        <v>756</v>
      </c>
      <c r="J119" s="129">
        <v>1</v>
      </c>
      <c r="K119" s="129" t="s">
        <v>185</v>
      </c>
      <c r="L119" s="430">
        <v>200000</v>
      </c>
      <c r="M119" s="490"/>
      <c r="N119" s="472">
        <v>200000</v>
      </c>
      <c r="O119" s="55" t="s">
        <v>16</v>
      </c>
      <c r="P119" s="189" t="s">
        <v>7</v>
      </c>
      <c r="Q119" s="99"/>
      <c r="R119" s="118">
        <v>46053</v>
      </c>
      <c r="S119" s="118">
        <v>46053</v>
      </c>
      <c r="T119" s="118">
        <v>46142</v>
      </c>
      <c r="U119" s="99"/>
      <c r="V119" s="99"/>
      <c r="W119" s="99"/>
      <c r="X119" s="129" t="s">
        <v>1302</v>
      </c>
      <c r="Y119" s="129" t="s">
        <v>1313</v>
      </c>
      <c r="Z119" s="286"/>
      <c r="AA119" s="286"/>
      <c r="AB119" s="287"/>
      <c r="AC119" s="287"/>
      <c r="AD119" s="287"/>
      <c r="AE119" s="287"/>
      <c r="AF119" s="294"/>
      <c r="AG119" s="129">
        <v>21172</v>
      </c>
      <c r="AH119" s="363" t="s">
        <v>1110</v>
      </c>
      <c r="AI119" s="147"/>
      <c r="AJ119" s="389"/>
      <c r="AK119" s="86"/>
      <c r="AL119" s="61"/>
      <c r="AM119" s="61"/>
    </row>
    <row r="120" spans="1:39" s="223" customFormat="1" ht="149.25" customHeight="1">
      <c r="A120" s="189">
        <v>7</v>
      </c>
      <c r="B120" s="99"/>
      <c r="C120" s="333" t="s">
        <v>23</v>
      </c>
      <c r="D120" s="147"/>
      <c r="E120" s="99"/>
      <c r="F120" s="296"/>
      <c r="G120" s="98" t="s">
        <v>280</v>
      </c>
      <c r="H120" s="246" t="s">
        <v>374</v>
      </c>
      <c r="I120" s="296" t="s">
        <v>278</v>
      </c>
      <c r="J120" s="129">
        <v>1</v>
      </c>
      <c r="K120" s="129" t="s">
        <v>400</v>
      </c>
      <c r="L120" s="441">
        <v>15000</v>
      </c>
      <c r="M120" s="497"/>
      <c r="N120" s="472">
        <v>12672</v>
      </c>
      <c r="O120" s="99" t="s">
        <v>5</v>
      </c>
      <c r="P120" s="189" t="s">
        <v>7</v>
      </c>
      <c r="Q120" s="99"/>
      <c r="R120" s="118">
        <v>45991</v>
      </c>
      <c r="S120" s="118">
        <v>45991</v>
      </c>
      <c r="T120" s="118">
        <v>46053</v>
      </c>
      <c r="U120" s="99"/>
      <c r="V120" s="99"/>
      <c r="W120" s="99"/>
      <c r="X120" s="129" t="s">
        <v>228</v>
      </c>
      <c r="Y120" s="129" t="s">
        <v>1303</v>
      </c>
      <c r="Z120" s="181"/>
      <c r="AA120" s="129"/>
      <c r="AB120" s="182"/>
      <c r="AC120" s="182"/>
      <c r="AD120" s="182"/>
      <c r="AE120" s="182"/>
      <c r="AF120" s="129"/>
      <c r="AG120" s="129">
        <v>23108</v>
      </c>
      <c r="AH120" s="363"/>
      <c r="AI120" s="147"/>
      <c r="AJ120" s="389"/>
      <c r="AK120" s="86"/>
      <c r="AL120" s="56"/>
      <c r="AM120" s="56"/>
    </row>
    <row r="121" spans="1:39" s="223" customFormat="1" ht="136.94999999999999" customHeight="1">
      <c r="A121" s="189">
        <v>8</v>
      </c>
      <c r="B121" s="99"/>
      <c r="C121" s="333" t="s">
        <v>23</v>
      </c>
      <c r="D121" s="147"/>
      <c r="E121" s="99"/>
      <c r="F121" s="147"/>
      <c r="G121" s="98" t="s">
        <v>277</v>
      </c>
      <c r="H121" s="246" t="s">
        <v>1139</v>
      </c>
      <c r="I121" s="147" t="s">
        <v>278</v>
      </c>
      <c r="J121" s="129">
        <v>1</v>
      </c>
      <c r="K121" s="129" t="s">
        <v>400</v>
      </c>
      <c r="L121" s="441">
        <v>5077</v>
      </c>
      <c r="M121" s="497"/>
      <c r="N121" s="472">
        <v>5077</v>
      </c>
      <c r="O121" s="99" t="s">
        <v>5</v>
      </c>
      <c r="P121" s="189" t="s">
        <v>157</v>
      </c>
      <c r="Q121" s="99"/>
      <c r="R121" s="118">
        <v>46142</v>
      </c>
      <c r="S121" s="118">
        <v>46142</v>
      </c>
      <c r="T121" s="118">
        <v>46203</v>
      </c>
      <c r="U121" s="99"/>
      <c r="V121" s="99"/>
      <c r="W121" s="99"/>
      <c r="X121" s="129" t="s">
        <v>228</v>
      </c>
      <c r="Y121" s="129" t="s">
        <v>1303</v>
      </c>
      <c r="Z121" s="181"/>
      <c r="AA121" s="129"/>
      <c r="AB121" s="182"/>
      <c r="AC121" s="182"/>
      <c r="AD121" s="182"/>
      <c r="AE121" s="182"/>
      <c r="AF121" s="129"/>
      <c r="AG121" s="129">
        <v>23108</v>
      </c>
      <c r="AH121" s="363"/>
      <c r="AI121" s="147"/>
      <c r="AJ121" s="389"/>
      <c r="AK121" s="86"/>
      <c r="AL121" s="56"/>
      <c r="AM121" s="56"/>
    </row>
    <row r="122" spans="1:39" s="223" customFormat="1" ht="122.25" customHeight="1">
      <c r="A122" s="189">
        <v>9</v>
      </c>
      <c r="B122" s="99"/>
      <c r="C122" s="333" t="s">
        <v>23</v>
      </c>
      <c r="D122" s="147"/>
      <c r="E122" s="99"/>
      <c r="F122" s="147"/>
      <c r="G122" s="98" t="s">
        <v>282</v>
      </c>
      <c r="H122" s="246" t="s">
        <v>412</v>
      </c>
      <c r="I122" s="147" t="s">
        <v>278</v>
      </c>
      <c r="J122" s="129">
        <v>1</v>
      </c>
      <c r="K122" s="129" t="s">
        <v>400</v>
      </c>
      <c r="L122" s="429">
        <v>25000</v>
      </c>
      <c r="M122" s="489"/>
      <c r="N122" s="472">
        <v>27591</v>
      </c>
      <c r="O122" s="99" t="s">
        <v>5</v>
      </c>
      <c r="P122" s="189" t="s">
        <v>7</v>
      </c>
      <c r="Q122" s="99"/>
      <c r="R122" s="118">
        <v>46265</v>
      </c>
      <c r="S122" s="118">
        <v>46265</v>
      </c>
      <c r="T122" s="118">
        <v>46326</v>
      </c>
      <c r="U122" s="99"/>
      <c r="V122" s="99"/>
      <c r="W122" s="99"/>
      <c r="X122" s="129" t="s">
        <v>228</v>
      </c>
      <c r="Y122" s="129" t="s">
        <v>1303</v>
      </c>
      <c r="Z122" s="181"/>
      <c r="AA122" s="129"/>
      <c r="AB122" s="182"/>
      <c r="AC122" s="182"/>
      <c r="AD122" s="182"/>
      <c r="AE122" s="182"/>
      <c r="AF122" s="129"/>
      <c r="AG122" s="129">
        <v>23108</v>
      </c>
      <c r="AH122" s="363"/>
      <c r="AI122" s="147"/>
      <c r="AJ122" s="389"/>
      <c r="AK122" s="86"/>
      <c r="AL122" s="56"/>
      <c r="AM122" s="56"/>
    </row>
    <row r="123" spans="1:39" s="223" customFormat="1" ht="141" customHeight="1">
      <c r="A123" s="189">
        <v>10</v>
      </c>
      <c r="B123" s="99"/>
      <c r="C123" s="333" t="s">
        <v>23</v>
      </c>
      <c r="D123" s="147"/>
      <c r="E123" s="99"/>
      <c r="F123" s="147"/>
      <c r="G123" s="98" t="s">
        <v>279</v>
      </c>
      <c r="H123" s="246" t="s">
        <v>413</v>
      </c>
      <c r="I123" s="147" t="s">
        <v>278</v>
      </c>
      <c r="J123" s="129">
        <v>1</v>
      </c>
      <c r="K123" s="129" t="s">
        <v>400</v>
      </c>
      <c r="L123" s="450">
        <v>72000</v>
      </c>
      <c r="M123" s="499"/>
      <c r="N123" s="472">
        <v>66510</v>
      </c>
      <c r="O123" s="99" t="s">
        <v>5</v>
      </c>
      <c r="P123" s="189" t="s">
        <v>7</v>
      </c>
      <c r="Q123" s="99"/>
      <c r="R123" s="118">
        <v>46053</v>
      </c>
      <c r="S123" s="118">
        <v>46053</v>
      </c>
      <c r="T123" s="118">
        <v>46112</v>
      </c>
      <c r="U123" s="99"/>
      <c r="V123" s="99"/>
      <c r="W123" s="99"/>
      <c r="X123" s="129" t="s">
        <v>228</v>
      </c>
      <c r="Y123" s="129" t="s">
        <v>1303</v>
      </c>
      <c r="Z123" s="181"/>
      <c r="AA123" s="129"/>
      <c r="AB123" s="182"/>
      <c r="AC123" s="182"/>
      <c r="AD123" s="182"/>
      <c r="AE123" s="182"/>
      <c r="AF123" s="129"/>
      <c r="AG123" s="129">
        <v>23108</v>
      </c>
      <c r="AH123" s="363"/>
      <c r="AI123" s="147"/>
      <c r="AJ123" s="389"/>
      <c r="AK123" s="86"/>
      <c r="AL123" s="56"/>
      <c r="AM123" s="56"/>
    </row>
    <row r="124" spans="1:39" s="223" customFormat="1" ht="106.95" customHeight="1">
      <c r="A124" s="189">
        <v>11</v>
      </c>
      <c r="B124" s="99"/>
      <c r="C124" s="333" t="s">
        <v>23</v>
      </c>
      <c r="D124" s="147"/>
      <c r="E124" s="99"/>
      <c r="F124" s="147"/>
      <c r="G124" s="98" t="s">
        <v>289</v>
      </c>
      <c r="H124" s="246" t="s">
        <v>411</v>
      </c>
      <c r="I124" s="147" t="s">
        <v>278</v>
      </c>
      <c r="J124" s="129">
        <v>1</v>
      </c>
      <c r="K124" s="129" t="s">
        <v>400</v>
      </c>
      <c r="L124" s="450">
        <v>3600</v>
      </c>
      <c r="M124" s="499"/>
      <c r="N124" s="472">
        <v>3485</v>
      </c>
      <c r="O124" s="99" t="s">
        <v>5</v>
      </c>
      <c r="P124" s="189" t="s">
        <v>7</v>
      </c>
      <c r="Q124" s="99"/>
      <c r="R124" s="118">
        <v>46142</v>
      </c>
      <c r="S124" s="118">
        <v>46142</v>
      </c>
      <c r="T124" s="118">
        <v>46203</v>
      </c>
      <c r="U124" s="99"/>
      <c r="V124" s="99"/>
      <c r="W124" s="99"/>
      <c r="X124" s="129" t="s">
        <v>228</v>
      </c>
      <c r="Y124" s="129" t="s">
        <v>1303</v>
      </c>
      <c r="Z124" s="181"/>
      <c r="AA124" s="129"/>
      <c r="AB124" s="182"/>
      <c r="AC124" s="182"/>
      <c r="AD124" s="182"/>
      <c r="AE124" s="182"/>
      <c r="AF124" s="129"/>
      <c r="AG124" s="129">
        <v>241608</v>
      </c>
      <c r="AH124" s="363"/>
      <c r="AI124" s="147"/>
      <c r="AJ124" s="389" t="s">
        <v>826</v>
      </c>
      <c r="AK124" s="86"/>
      <c r="AL124" s="56"/>
      <c r="AM124" s="56"/>
    </row>
    <row r="125" spans="1:39" s="223" customFormat="1" ht="106.95" customHeight="1">
      <c r="A125" s="189">
        <v>12</v>
      </c>
      <c r="B125" s="99"/>
      <c r="C125" s="333" t="s">
        <v>23</v>
      </c>
      <c r="D125" s="147"/>
      <c r="E125" s="99"/>
      <c r="F125" s="147"/>
      <c r="G125" s="98" t="s">
        <v>292</v>
      </c>
      <c r="H125" s="246" t="s">
        <v>410</v>
      </c>
      <c r="I125" s="147" t="s">
        <v>278</v>
      </c>
      <c r="J125" s="129">
        <v>1</v>
      </c>
      <c r="K125" s="129" t="s">
        <v>400</v>
      </c>
      <c r="L125" s="429">
        <v>1600</v>
      </c>
      <c r="M125" s="489"/>
      <c r="N125" s="472">
        <v>1479</v>
      </c>
      <c r="O125" s="99" t="s">
        <v>5</v>
      </c>
      <c r="P125" s="189" t="s">
        <v>7</v>
      </c>
      <c r="Q125" s="99"/>
      <c r="R125" s="118">
        <v>46326</v>
      </c>
      <c r="S125" s="118">
        <v>46326</v>
      </c>
      <c r="T125" s="118">
        <v>46387</v>
      </c>
      <c r="U125" s="99"/>
      <c r="V125" s="99"/>
      <c r="W125" s="99"/>
      <c r="X125" s="129" t="s">
        <v>228</v>
      </c>
      <c r="Y125" s="129" t="s">
        <v>1303</v>
      </c>
      <c r="Z125" s="181"/>
      <c r="AA125" s="129"/>
      <c r="AB125" s="182"/>
      <c r="AC125" s="182"/>
      <c r="AD125" s="182"/>
      <c r="AE125" s="182"/>
      <c r="AF125" s="129"/>
      <c r="AG125" s="129">
        <v>241608</v>
      </c>
      <c r="AH125" s="363"/>
      <c r="AI125" s="147"/>
      <c r="AJ125" s="389"/>
      <c r="AK125" s="86"/>
      <c r="AL125" s="56"/>
      <c r="AM125" s="56"/>
    </row>
    <row r="126" spans="1:39" s="223" customFormat="1" ht="122.4" customHeight="1">
      <c r="A126" s="189">
        <v>13</v>
      </c>
      <c r="B126" s="99"/>
      <c r="C126" s="333" t="s">
        <v>23</v>
      </c>
      <c r="D126" s="147"/>
      <c r="E126" s="99"/>
      <c r="F126" s="147"/>
      <c r="G126" s="98" t="s">
        <v>281</v>
      </c>
      <c r="H126" s="246" t="s">
        <v>409</v>
      </c>
      <c r="I126" s="147" t="s">
        <v>278</v>
      </c>
      <c r="J126" s="129">
        <v>1</v>
      </c>
      <c r="K126" s="129" t="s">
        <v>400</v>
      </c>
      <c r="L126" s="441">
        <v>27000</v>
      </c>
      <c r="M126" s="497"/>
      <c r="N126" s="472">
        <v>33053</v>
      </c>
      <c r="O126" s="99" t="s">
        <v>5</v>
      </c>
      <c r="P126" s="189" t="s">
        <v>7</v>
      </c>
      <c r="Q126" s="99"/>
      <c r="R126" s="118">
        <v>46265</v>
      </c>
      <c r="S126" s="118">
        <v>46265</v>
      </c>
      <c r="T126" s="118">
        <v>46326</v>
      </c>
      <c r="U126" s="99"/>
      <c r="V126" s="99"/>
      <c r="W126" s="99"/>
      <c r="X126" s="129" t="s">
        <v>228</v>
      </c>
      <c r="Y126" s="129" t="s">
        <v>1303</v>
      </c>
      <c r="Z126" s="181"/>
      <c r="AA126" s="129"/>
      <c r="AB126" s="182"/>
      <c r="AC126" s="182"/>
      <c r="AD126" s="182"/>
      <c r="AE126" s="182"/>
      <c r="AF126" s="129"/>
      <c r="AG126" s="129">
        <v>23108</v>
      </c>
      <c r="AH126" s="363"/>
      <c r="AI126" s="147"/>
      <c r="AJ126" s="389"/>
      <c r="AK126" s="86"/>
      <c r="AL126" s="56"/>
      <c r="AM126" s="56"/>
    </row>
    <row r="127" spans="1:39" s="223" customFormat="1" ht="112.95" customHeight="1">
      <c r="A127" s="189">
        <v>14</v>
      </c>
      <c r="B127" s="99"/>
      <c r="C127" s="333" t="s">
        <v>23</v>
      </c>
      <c r="D127" s="147"/>
      <c r="E127" s="99"/>
      <c r="F127" s="147"/>
      <c r="G127" s="98" t="s">
        <v>290</v>
      </c>
      <c r="H127" s="246" t="s">
        <v>408</v>
      </c>
      <c r="I127" s="147" t="s">
        <v>278</v>
      </c>
      <c r="J127" s="129">
        <v>1</v>
      </c>
      <c r="K127" s="129" t="s">
        <v>400</v>
      </c>
      <c r="L127" s="429">
        <v>60000</v>
      </c>
      <c r="M127" s="489"/>
      <c r="N127" s="472">
        <v>66212</v>
      </c>
      <c r="O127" s="99" t="s">
        <v>5</v>
      </c>
      <c r="P127" s="189" t="s">
        <v>7</v>
      </c>
      <c r="Q127" s="99"/>
      <c r="R127" s="118">
        <v>46265</v>
      </c>
      <c r="S127" s="118">
        <v>46265</v>
      </c>
      <c r="T127" s="118">
        <v>46326</v>
      </c>
      <c r="U127" s="99"/>
      <c r="V127" s="99"/>
      <c r="W127" s="99" t="s">
        <v>954</v>
      </c>
      <c r="X127" s="129" t="s">
        <v>228</v>
      </c>
      <c r="Y127" s="129" t="s">
        <v>1303</v>
      </c>
      <c r="Z127" s="181"/>
      <c r="AA127" s="129"/>
      <c r="AB127" s="182"/>
      <c r="AC127" s="182"/>
      <c r="AD127" s="182"/>
      <c r="AE127" s="182"/>
      <c r="AF127" s="129"/>
      <c r="AG127" s="129">
        <v>23108</v>
      </c>
      <c r="AH127" s="363"/>
      <c r="AI127" s="147"/>
      <c r="AJ127" s="389"/>
      <c r="AK127" s="86"/>
      <c r="AL127" s="56"/>
      <c r="AM127" s="56"/>
    </row>
    <row r="128" spans="1:39" s="223" customFormat="1" ht="125.4" customHeight="1">
      <c r="A128" s="189">
        <v>15</v>
      </c>
      <c r="B128" s="99"/>
      <c r="C128" s="333" t="s">
        <v>23</v>
      </c>
      <c r="D128" s="147"/>
      <c r="E128" s="99"/>
      <c r="F128" s="147"/>
      <c r="G128" s="98" t="s">
        <v>285</v>
      </c>
      <c r="H128" s="246" t="s">
        <v>407</v>
      </c>
      <c r="I128" s="147" t="s">
        <v>278</v>
      </c>
      <c r="J128" s="129">
        <v>1</v>
      </c>
      <c r="K128" s="129" t="s">
        <v>400</v>
      </c>
      <c r="L128" s="429">
        <v>10000</v>
      </c>
      <c r="M128" s="489"/>
      <c r="N128" s="472">
        <v>7563</v>
      </c>
      <c r="O128" s="99" t="s">
        <v>5</v>
      </c>
      <c r="P128" s="189" t="s">
        <v>7</v>
      </c>
      <c r="Q128" s="99"/>
      <c r="R128" s="118">
        <v>46081</v>
      </c>
      <c r="S128" s="118">
        <v>46081</v>
      </c>
      <c r="T128" s="118">
        <v>46142</v>
      </c>
      <c r="U128" s="99"/>
      <c r="V128" s="99"/>
      <c r="W128" s="99"/>
      <c r="X128" s="129" t="s">
        <v>228</v>
      </c>
      <c r="Y128" s="129" t="s">
        <v>1303</v>
      </c>
      <c r="Z128" s="181"/>
      <c r="AA128" s="129"/>
      <c r="AB128" s="182"/>
      <c r="AC128" s="182"/>
      <c r="AD128" s="182"/>
      <c r="AE128" s="182"/>
      <c r="AF128" s="129"/>
      <c r="AG128" s="129">
        <v>23108</v>
      </c>
      <c r="AH128" s="363"/>
      <c r="AI128" s="147"/>
      <c r="AJ128" s="389"/>
      <c r="AK128" s="86"/>
      <c r="AL128" s="56"/>
      <c r="AM128" s="56"/>
    </row>
    <row r="129" spans="1:39" s="223" customFormat="1" ht="111" customHeight="1">
      <c r="A129" s="189">
        <v>16</v>
      </c>
      <c r="B129" s="99"/>
      <c r="C129" s="333" t="s">
        <v>23</v>
      </c>
      <c r="D129" s="147"/>
      <c r="E129" s="99"/>
      <c r="F129" s="147"/>
      <c r="G129" s="98" t="s">
        <v>287</v>
      </c>
      <c r="H129" s="246" t="s">
        <v>414</v>
      </c>
      <c r="I129" s="147" t="s">
        <v>284</v>
      </c>
      <c r="J129" s="129">
        <v>1</v>
      </c>
      <c r="K129" s="129" t="s">
        <v>400</v>
      </c>
      <c r="L129" s="429">
        <v>1300</v>
      </c>
      <c r="M129" s="489"/>
      <c r="N129" s="472">
        <v>1435</v>
      </c>
      <c r="O129" s="99" t="s">
        <v>5</v>
      </c>
      <c r="P129" s="189" t="s">
        <v>7</v>
      </c>
      <c r="Q129" s="99"/>
      <c r="R129" s="118">
        <v>46203</v>
      </c>
      <c r="S129" s="118">
        <v>46203</v>
      </c>
      <c r="T129" s="118">
        <v>46265</v>
      </c>
      <c r="U129" s="99"/>
      <c r="V129" s="99"/>
      <c r="W129" s="99"/>
      <c r="X129" s="129" t="s">
        <v>228</v>
      </c>
      <c r="Y129" s="129" t="s">
        <v>1303</v>
      </c>
      <c r="Z129" s="181"/>
      <c r="AA129" s="129"/>
      <c r="AB129" s="182"/>
      <c r="AC129" s="182"/>
      <c r="AD129" s="182"/>
      <c r="AE129" s="182"/>
      <c r="AF129" s="129"/>
      <c r="AG129" s="129">
        <v>241608</v>
      </c>
      <c r="AH129" s="363"/>
      <c r="AI129" s="147"/>
      <c r="AJ129" s="389"/>
      <c r="AK129" s="86" t="s">
        <v>827</v>
      </c>
      <c r="AL129" s="56"/>
      <c r="AM129" s="56"/>
    </row>
    <row r="130" spans="1:39" s="223" customFormat="1" ht="142.5" customHeight="1">
      <c r="A130" s="189">
        <v>17</v>
      </c>
      <c r="B130" s="99"/>
      <c r="C130" s="333" t="s">
        <v>23</v>
      </c>
      <c r="D130" s="147"/>
      <c r="E130" s="99"/>
      <c r="F130" s="147"/>
      <c r="G130" s="98" t="s">
        <v>283</v>
      </c>
      <c r="H130" s="246" t="s">
        <v>415</v>
      </c>
      <c r="I130" s="147" t="s">
        <v>284</v>
      </c>
      <c r="J130" s="129">
        <v>1</v>
      </c>
      <c r="K130" s="129" t="s">
        <v>400</v>
      </c>
      <c r="L130" s="429">
        <v>2500</v>
      </c>
      <c r="M130" s="489"/>
      <c r="N130" s="472">
        <v>2429</v>
      </c>
      <c r="O130" s="99" t="s">
        <v>5</v>
      </c>
      <c r="P130" s="189" t="s">
        <v>7</v>
      </c>
      <c r="Q130" s="99"/>
      <c r="R130" s="118">
        <v>45991</v>
      </c>
      <c r="S130" s="118">
        <v>45991</v>
      </c>
      <c r="T130" s="118">
        <v>46053</v>
      </c>
      <c r="U130" s="99"/>
      <c r="V130" s="99"/>
      <c r="W130" s="99"/>
      <c r="X130" s="129" t="s">
        <v>228</v>
      </c>
      <c r="Y130" s="129" t="s">
        <v>1303</v>
      </c>
      <c r="Z130" s="181"/>
      <c r="AA130" s="129"/>
      <c r="AB130" s="182"/>
      <c r="AC130" s="182"/>
      <c r="AD130" s="182"/>
      <c r="AE130" s="182"/>
      <c r="AF130" s="129"/>
      <c r="AG130" s="129">
        <v>241608</v>
      </c>
      <c r="AH130" s="363"/>
      <c r="AI130" s="147"/>
      <c r="AJ130" s="389"/>
      <c r="AK130" s="86"/>
      <c r="AL130" s="56"/>
      <c r="AM130" s="56"/>
    </row>
    <row r="131" spans="1:39" s="223" customFormat="1" ht="119.4" customHeight="1">
      <c r="A131" s="189">
        <v>18</v>
      </c>
      <c r="B131" s="99"/>
      <c r="C131" s="333" t="s">
        <v>23</v>
      </c>
      <c r="D131" s="147"/>
      <c r="E131" s="99"/>
      <c r="F131" s="147"/>
      <c r="G131" s="98" t="s">
        <v>291</v>
      </c>
      <c r="H131" s="246" t="s">
        <v>418</v>
      </c>
      <c r="I131" s="147" t="s">
        <v>278</v>
      </c>
      <c r="J131" s="129">
        <v>1</v>
      </c>
      <c r="K131" s="129" t="s">
        <v>400</v>
      </c>
      <c r="L131" s="429">
        <v>2000</v>
      </c>
      <c r="M131" s="489"/>
      <c r="N131" s="472">
        <v>2112</v>
      </c>
      <c r="O131" s="99" t="s">
        <v>5</v>
      </c>
      <c r="P131" s="189" t="s">
        <v>7</v>
      </c>
      <c r="Q131" s="99"/>
      <c r="R131" s="118">
        <v>46142</v>
      </c>
      <c r="S131" s="118">
        <v>46142</v>
      </c>
      <c r="T131" s="118">
        <v>46203</v>
      </c>
      <c r="U131" s="99"/>
      <c r="V131" s="99"/>
      <c r="W131" s="99"/>
      <c r="X131" s="129" t="s">
        <v>228</v>
      </c>
      <c r="Y131" s="129" t="s">
        <v>1303</v>
      </c>
      <c r="Z131" s="181"/>
      <c r="AA131" s="129"/>
      <c r="AB131" s="182"/>
      <c r="AC131" s="182"/>
      <c r="AD131" s="182"/>
      <c r="AE131" s="182"/>
      <c r="AF131" s="129"/>
      <c r="AG131" s="129">
        <v>241608</v>
      </c>
      <c r="AH131" s="363"/>
      <c r="AI131" s="147"/>
      <c r="AJ131" s="389"/>
      <c r="AK131" s="86"/>
      <c r="AL131" s="56"/>
      <c r="AM131" s="56"/>
    </row>
    <row r="132" spans="1:39" s="223" customFormat="1" ht="119.4" customHeight="1">
      <c r="A132" s="189">
        <v>19</v>
      </c>
      <c r="B132" s="99"/>
      <c r="C132" s="333" t="s">
        <v>23</v>
      </c>
      <c r="D132" s="147"/>
      <c r="E132" s="99"/>
      <c r="F132" s="147"/>
      <c r="G132" s="98" t="s">
        <v>288</v>
      </c>
      <c r="H132" s="246" t="s">
        <v>417</v>
      </c>
      <c r="I132" s="147" t="s">
        <v>278</v>
      </c>
      <c r="J132" s="129">
        <v>1</v>
      </c>
      <c r="K132" s="129" t="s">
        <v>400</v>
      </c>
      <c r="L132" s="429">
        <v>2500</v>
      </c>
      <c r="M132" s="489"/>
      <c r="N132" s="472">
        <v>2535</v>
      </c>
      <c r="O132" s="99" t="s">
        <v>5</v>
      </c>
      <c r="P132" s="189" t="s">
        <v>7</v>
      </c>
      <c r="Q132" s="99"/>
      <c r="R132" s="118">
        <v>46142</v>
      </c>
      <c r="S132" s="118">
        <v>46142</v>
      </c>
      <c r="T132" s="118">
        <v>46203</v>
      </c>
      <c r="U132" s="99"/>
      <c r="V132" s="99"/>
      <c r="W132" s="99"/>
      <c r="X132" s="129" t="s">
        <v>228</v>
      </c>
      <c r="Y132" s="129" t="s">
        <v>1303</v>
      </c>
      <c r="Z132" s="181"/>
      <c r="AA132" s="129"/>
      <c r="AB132" s="182"/>
      <c r="AC132" s="182"/>
      <c r="AD132" s="182"/>
      <c r="AE132" s="182"/>
      <c r="AF132" s="129"/>
      <c r="AG132" s="129">
        <v>241608</v>
      </c>
      <c r="AH132" s="363"/>
      <c r="AI132" s="147"/>
      <c r="AJ132" s="389" t="s">
        <v>824</v>
      </c>
      <c r="AK132" s="86" t="s">
        <v>825</v>
      </c>
      <c r="AL132" s="56"/>
      <c r="AM132" s="56"/>
    </row>
    <row r="133" spans="1:39" s="223" customFormat="1" ht="119.4" customHeight="1">
      <c r="A133" s="189">
        <v>20</v>
      </c>
      <c r="B133" s="99"/>
      <c r="C133" s="333" t="s">
        <v>23</v>
      </c>
      <c r="D133" s="147"/>
      <c r="E133" s="99"/>
      <c r="F133" s="147"/>
      <c r="G133" s="98" t="s">
        <v>286</v>
      </c>
      <c r="H133" s="246" t="s">
        <v>416</v>
      </c>
      <c r="I133" s="147" t="s">
        <v>278</v>
      </c>
      <c r="J133" s="129">
        <v>1</v>
      </c>
      <c r="K133" s="129" t="s">
        <v>400</v>
      </c>
      <c r="L133" s="429">
        <v>120000</v>
      </c>
      <c r="M133" s="489"/>
      <c r="N133" s="472">
        <v>105600</v>
      </c>
      <c r="O133" s="99" t="s">
        <v>5</v>
      </c>
      <c r="P133" s="189" t="s">
        <v>7</v>
      </c>
      <c r="Q133" s="99"/>
      <c r="R133" s="118">
        <v>46295</v>
      </c>
      <c r="S133" s="118">
        <v>46295</v>
      </c>
      <c r="T133" s="118">
        <v>46356</v>
      </c>
      <c r="U133" s="99"/>
      <c r="V133" s="99"/>
      <c r="W133" s="99"/>
      <c r="X133" s="129" t="s">
        <v>228</v>
      </c>
      <c r="Y133" s="129" t="s">
        <v>1303</v>
      </c>
      <c r="Z133" s="181"/>
      <c r="AA133" s="129"/>
      <c r="AB133" s="182"/>
      <c r="AC133" s="182"/>
      <c r="AD133" s="182"/>
      <c r="AE133" s="182"/>
      <c r="AF133" s="129"/>
      <c r="AG133" s="129">
        <v>23108</v>
      </c>
      <c r="AH133" s="363"/>
      <c r="AI133" s="147"/>
      <c r="AJ133" s="389"/>
      <c r="AK133" s="86"/>
      <c r="AL133" s="56"/>
      <c r="AM133" s="56"/>
    </row>
    <row r="134" spans="1:39" s="223" customFormat="1" ht="178.95" customHeight="1">
      <c r="A134" s="189">
        <v>22</v>
      </c>
      <c r="B134" s="99"/>
      <c r="C134" s="333" t="s">
        <v>23</v>
      </c>
      <c r="D134" s="147"/>
      <c r="E134" s="99"/>
      <c r="F134" s="147"/>
      <c r="G134" s="98" t="s">
        <v>274</v>
      </c>
      <c r="H134" s="246" t="s">
        <v>375</v>
      </c>
      <c r="I134" s="147" t="s">
        <v>275</v>
      </c>
      <c r="J134" s="129">
        <v>1</v>
      </c>
      <c r="K134" s="129" t="s">
        <v>185</v>
      </c>
      <c r="L134" s="429">
        <v>20000</v>
      </c>
      <c r="M134" s="489"/>
      <c r="N134" s="472">
        <v>21120</v>
      </c>
      <c r="O134" s="99" t="s">
        <v>11</v>
      </c>
      <c r="P134" s="189" t="s">
        <v>151</v>
      </c>
      <c r="Q134" s="99"/>
      <c r="R134" s="118">
        <v>46265</v>
      </c>
      <c r="S134" s="118">
        <v>46265</v>
      </c>
      <c r="T134" s="118">
        <v>46326</v>
      </c>
      <c r="U134" s="99"/>
      <c r="V134" s="99"/>
      <c r="W134" s="99"/>
      <c r="X134" s="129" t="s">
        <v>228</v>
      </c>
      <c r="Y134" s="129" t="s">
        <v>1303</v>
      </c>
      <c r="Z134" s="181"/>
      <c r="AA134" s="129" t="s">
        <v>1107</v>
      </c>
      <c r="AB134" s="129" t="s">
        <v>1108</v>
      </c>
      <c r="AC134" s="129" t="s">
        <v>1108</v>
      </c>
      <c r="AD134" s="129" t="s">
        <v>1108</v>
      </c>
      <c r="AE134" s="129" t="s">
        <v>1108</v>
      </c>
      <c r="AF134" s="129" t="s">
        <v>1258</v>
      </c>
      <c r="AG134" s="129">
        <v>241608</v>
      </c>
      <c r="AH134" s="372" t="s">
        <v>763</v>
      </c>
      <c r="AI134" s="147"/>
      <c r="AJ134" s="389" t="s">
        <v>829</v>
      </c>
      <c r="AK134" s="86"/>
      <c r="AL134" s="56"/>
      <c r="AM134" s="56"/>
    </row>
    <row r="135" spans="1:39" s="223" customFormat="1" ht="135.6" customHeight="1">
      <c r="A135" s="189">
        <v>23</v>
      </c>
      <c r="B135" s="99"/>
      <c r="C135" s="333" t="s">
        <v>24</v>
      </c>
      <c r="D135" s="147"/>
      <c r="E135" s="99"/>
      <c r="F135" s="147"/>
      <c r="G135" s="98" t="s">
        <v>293</v>
      </c>
      <c r="H135" s="246" t="s">
        <v>376</v>
      </c>
      <c r="I135" s="147" t="s">
        <v>294</v>
      </c>
      <c r="J135" s="129">
        <v>1250</v>
      </c>
      <c r="K135" s="129" t="s">
        <v>419</v>
      </c>
      <c r="L135" s="429">
        <v>53665.29</v>
      </c>
      <c r="M135" s="489"/>
      <c r="N135" s="472">
        <v>47520</v>
      </c>
      <c r="O135" s="99" t="s">
        <v>16</v>
      </c>
      <c r="P135" s="189" t="s">
        <v>151</v>
      </c>
      <c r="Q135" s="99"/>
      <c r="R135" s="118">
        <v>46142</v>
      </c>
      <c r="S135" s="118">
        <v>46203</v>
      </c>
      <c r="T135" s="118">
        <v>46295</v>
      </c>
      <c r="U135" s="99"/>
      <c r="V135" s="99"/>
      <c r="W135" s="99"/>
      <c r="X135" s="129" t="s">
        <v>295</v>
      </c>
      <c r="Y135" s="129" t="s">
        <v>1314</v>
      </c>
      <c r="Z135" s="181"/>
      <c r="AA135" s="129" t="s">
        <v>1107</v>
      </c>
      <c r="AB135" s="129" t="s">
        <v>1108</v>
      </c>
      <c r="AC135" s="129" t="s">
        <v>1108</v>
      </c>
      <c r="AD135" s="129" t="s">
        <v>1108</v>
      </c>
      <c r="AE135" s="129" t="s">
        <v>1108</v>
      </c>
      <c r="AF135" s="129" t="s">
        <v>1258</v>
      </c>
      <c r="AG135" s="129">
        <v>241608</v>
      </c>
      <c r="AH135" s="363" t="s">
        <v>1259</v>
      </c>
      <c r="AI135" s="147"/>
      <c r="AJ135" s="389" t="s">
        <v>830</v>
      </c>
      <c r="AK135" s="86"/>
      <c r="AL135" s="56"/>
      <c r="AM135" s="56"/>
    </row>
    <row r="136" spans="1:39" s="223" customFormat="1" ht="136.94999999999999" customHeight="1">
      <c r="A136" s="189">
        <v>24</v>
      </c>
      <c r="B136" s="99"/>
      <c r="C136" s="333" t="s">
        <v>24</v>
      </c>
      <c r="D136" s="147"/>
      <c r="E136" s="99"/>
      <c r="F136" s="147"/>
      <c r="G136" s="98" t="s">
        <v>297</v>
      </c>
      <c r="H136" s="246" t="s">
        <v>420</v>
      </c>
      <c r="I136" s="147" t="s">
        <v>298</v>
      </c>
      <c r="J136" s="129">
        <v>50</v>
      </c>
      <c r="K136" s="129" t="s">
        <v>423</v>
      </c>
      <c r="L136" s="430">
        <v>81320</v>
      </c>
      <c r="M136" s="490"/>
      <c r="N136" s="472">
        <v>81320</v>
      </c>
      <c r="O136" s="99" t="s">
        <v>5</v>
      </c>
      <c r="P136" s="189" t="s">
        <v>151</v>
      </c>
      <c r="Q136" s="99"/>
      <c r="R136" s="118">
        <v>46081</v>
      </c>
      <c r="S136" s="118">
        <v>46112</v>
      </c>
      <c r="T136" s="118">
        <v>46173</v>
      </c>
      <c r="U136" s="99"/>
      <c r="V136" s="99"/>
      <c r="W136" s="99"/>
      <c r="X136" s="129" t="s">
        <v>295</v>
      </c>
      <c r="Y136" s="129" t="s">
        <v>1314</v>
      </c>
      <c r="Z136" s="181"/>
      <c r="AA136" s="129" t="s">
        <v>1240</v>
      </c>
      <c r="AB136" s="238">
        <v>45814</v>
      </c>
      <c r="AC136" s="238">
        <v>46179</v>
      </c>
      <c r="AD136" s="238">
        <v>46180</v>
      </c>
      <c r="AE136" s="238">
        <v>46545</v>
      </c>
      <c r="AF136" s="318" t="s">
        <v>30</v>
      </c>
      <c r="AG136" s="129">
        <v>4189</v>
      </c>
      <c r="AH136" s="363" t="s">
        <v>764</v>
      </c>
      <c r="AI136" s="147"/>
      <c r="AJ136" s="389" t="s">
        <v>830</v>
      </c>
      <c r="AK136" s="86"/>
      <c r="AL136" s="56" t="s">
        <v>1241</v>
      </c>
      <c r="AM136" s="56"/>
    </row>
    <row r="137" spans="1:39" s="223" customFormat="1" ht="117" customHeight="1">
      <c r="A137" s="189">
        <v>25</v>
      </c>
      <c r="B137" s="99"/>
      <c r="C137" s="333" t="s">
        <v>24</v>
      </c>
      <c r="D137" s="147"/>
      <c r="E137" s="99"/>
      <c r="F137" s="147"/>
      <c r="G137" s="98" t="s">
        <v>296</v>
      </c>
      <c r="H137" s="246" t="s">
        <v>421</v>
      </c>
      <c r="I137" s="147" t="s">
        <v>1256</v>
      </c>
      <c r="J137" s="129">
        <v>8</v>
      </c>
      <c r="K137" s="129" t="s">
        <v>424</v>
      </c>
      <c r="L137" s="430">
        <v>11037</v>
      </c>
      <c r="M137" s="490"/>
      <c r="N137" s="472">
        <v>11037</v>
      </c>
      <c r="O137" s="99" t="s">
        <v>5</v>
      </c>
      <c r="P137" s="189" t="s">
        <v>157</v>
      </c>
      <c r="Q137" s="99"/>
      <c r="R137" s="118">
        <v>46112</v>
      </c>
      <c r="S137" s="118">
        <v>46142</v>
      </c>
      <c r="T137" s="118">
        <v>46203</v>
      </c>
      <c r="U137" s="99"/>
      <c r="V137" s="99"/>
      <c r="W137" s="99"/>
      <c r="X137" s="129" t="s">
        <v>295</v>
      </c>
      <c r="Y137" s="129" t="s">
        <v>1314</v>
      </c>
      <c r="Z137" s="181"/>
      <c r="AA137" s="129"/>
      <c r="AB137" s="238"/>
      <c r="AC137" s="238"/>
      <c r="AD137" s="238"/>
      <c r="AE137" s="238"/>
      <c r="AF137" s="129"/>
      <c r="AG137" s="129">
        <v>12610</v>
      </c>
      <c r="AH137" s="363" t="s">
        <v>765</v>
      </c>
      <c r="AI137" s="147"/>
      <c r="AJ137" s="389" t="s">
        <v>831</v>
      </c>
      <c r="AK137" s="86"/>
      <c r="AL137" s="56"/>
      <c r="AM137" s="56"/>
    </row>
    <row r="138" spans="1:39" s="223" customFormat="1" ht="123.6" customHeight="1">
      <c r="A138" s="189">
        <v>26</v>
      </c>
      <c r="B138" s="99"/>
      <c r="C138" s="333" t="s">
        <v>24</v>
      </c>
      <c r="D138" s="147"/>
      <c r="E138" s="99"/>
      <c r="F138" s="147"/>
      <c r="G138" s="98" t="s">
        <v>299</v>
      </c>
      <c r="H138" s="246" t="s">
        <v>422</v>
      </c>
      <c r="I138" s="147" t="s">
        <v>300</v>
      </c>
      <c r="J138" s="129">
        <v>350</v>
      </c>
      <c r="K138" s="129" t="s">
        <v>425</v>
      </c>
      <c r="L138" s="430">
        <v>19883</v>
      </c>
      <c r="M138" s="490"/>
      <c r="N138" s="472">
        <v>19883</v>
      </c>
      <c r="O138" s="99" t="s">
        <v>11</v>
      </c>
      <c r="P138" s="189" t="s">
        <v>157</v>
      </c>
      <c r="Q138" s="99"/>
      <c r="R138" s="118">
        <v>46142</v>
      </c>
      <c r="S138" s="118">
        <v>46173</v>
      </c>
      <c r="T138" s="118">
        <v>46265</v>
      </c>
      <c r="U138" s="99"/>
      <c r="V138" s="99"/>
      <c r="W138" s="99"/>
      <c r="X138" s="129" t="s">
        <v>1302</v>
      </c>
      <c r="Y138" s="129" t="s">
        <v>1314</v>
      </c>
      <c r="Z138" s="181"/>
      <c r="AA138" s="129"/>
      <c r="AB138" s="238"/>
      <c r="AC138" s="238"/>
      <c r="AD138" s="238"/>
      <c r="AE138" s="238"/>
      <c r="AF138" s="129"/>
      <c r="AG138" s="129">
        <v>27278</v>
      </c>
      <c r="AH138" s="363" t="s">
        <v>762</v>
      </c>
      <c r="AI138" s="147"/>
      <c r="AJ138" s="389" t="s">
        <v>832</v>
      </c>
      <c r="AK138" s="86"/>
      <c r="AL138" s="56"/>
      <c r="AM138" s="56"/>
    </row>
    <row r="139" spans="1:39" s="223" customFormat="1" ht="89.4" customHeight="1">
      <c r="A139" s="327">
        <v>29</v>
      </c>
      <c r="B139" s="99"/>
      <c r="C139" s="333" t="s">
        <v>24</v>
      </c>
      <c r="D139" s="147"/>
      <c r="E139" s="99"/>
      <c r="F139" s="246"/>
      <c r="G139" s="98"/>
      <c r="H139" s="246" t="s">
        <v>1339</v>
      </c>
      <c r="I139" s="246" t="s">
        <v>1257</v>
      </c>
      <c r="J139" s="293">
        <v>1</v>
      </c>
      <c r="K139" s="129" t="s">
        <v>1123</v>
      </c>
      <c r="L139" s="451">
        <v>10000</v>
      </c>
      <c r="M139" s="500"/>
      <c r="N139" s="472"/>
      <c r="O139" s="99" t="s">
        <v>5</v>
      </c>
      <c r="P139" s="189" t="s">
        <v>157</v>
      </c>
      <c r="Q139" s="99"/>
      <c r="R139" s="118">
        <v>46053</v>
      </c>
      <c r="S139" s="118">
        <v>46112</v>
      </c>
      <c r="T139" s="118">
        <v>46173</v>
      </c>
      <c r="U139" s="99"/>
      <c r="V139" s="99"/>
      <c r="W139" s="99"/>
      <c r="X139" s="129" t="s">
        <v>1136</v>
      </c>
      <c r="Y139" s="129" t="s">
        <v>1303</v>
      </c>
      <c r="Z139" s="286"/>
      <c r="AA139" s="286"/>
      <c r="AB139" s="287"/>
      <c r="AC139" s="287"/>
      <c r="AD139" s="287"/>
      <c r="AE139" s="287"/>
      <c r="AF139" s="294"/>
      <c r="AG139" s="294">
        <v>12395</v>
      </c>
      <c r="AH139" s="373" t="s">
        <v>1137</v>
      </c>
      <c r="AI139" s="295"/>
      <c r="AJ139" s="389"/>
      <c r="AK139" s="86"/>
      <c r="AL139" s="56"/>
      <c r="AM139" s="56"/>
    </row>
    <row r="140" spans="1:39" s="223" customFormat="1" ht="234" customHeight="1">
      <c r="A140" s="327">
        <v>31</v>
      </c>
      <c r="B140" s="99"/>
      <c r="C140" s="333" t="s">
        <v>24</v>
      </c>
      <c r="D140" s="147"/>
      <c r="E140" s="99"/>
      <c r="F140" s="147"/>
      <c r="G140" s="98"/>
      <c r="H140" s="246" t="s">
        <v>1340</v>
      </c>
      <c r="I140" s="147" t="s">
        <v>1297</v>
      </c>
      <c r="J140" s="293">
        <v>1</v>
      </c>
      <c r="K140" s="129" t="s">
        <v>178</v>
      </c>
      <c r="L140" s="452">
        <v>10000</v>
      </c>
      <c r="M140" s="501"/>
      <c r="N140" s="472"/>
      <c r="O140" s="99" t="s">
        <v>5</v>
      </c>
      <c r="P140" s="189" t="s">
        <v>157</v>
      </c>
      <c r="Q140" s="99"/>
      <c r="R140" s="118">
        <v>46173</v>
      </c>
      <c r="S140" s="118">
        <v>46203</v>
      </c>
      <c r="T140" s="118">
        <v>46326</v>
      </c>
      <c r="U140" s="99"/>
      <c r="V140" s="99"/>
      <c r="W140" s="99"/>
      <c r="X140" s="129" t="s">
        <v>1136</v>
      </c>
      <c r="Y140" s="129" t="s">
        <v>1315</v>
      </c>
      <c r="Z140" s="286"/>
      <c r="AA140" s="286"/>
      <c r="AB140" s="287"/>
      <c r="AC140" s="287"/>
      <c r="AD140" s="287"/>
      <c r="AE140" s="287"/>
      <c r="AF140" s="294"/>
      <c r="AG140" s="294">
        <v>12955</v>
      </c>
      <c r="AH140" s="374" t="s">
        <v>1048</v>
      </c>
      <c r="AI140" s="182"/>
      <c r="AJ140" s="389"/>
      <c r="AK140" s="86"/>
      <c r="AL140" s="56"/>
      <c r="AM140" s="56"/>
    </row>
    <row r="141" spans="1:39" s="223" customFormat="1" ht="231.6" customHeight="1">
      <c r="A141" s="327">
        <v>32</v>
      </c>
      <c r="B141" s="99"/>
      <c r="C141" s="333" t="s">
        <v>24</v>
      </c>
      <c r="D141" s="147"/>
      <c r="E141" s="99"/>
      <c r="F141" s="147"/>
      <c r="G141" s="98"/>
      <c r="H141" s="246" t="s">
        <v>1341</v>
      </c>
      <c r="I141" s="147" t="s">
        <v>1297</v>
      </c>
      <c r="J141" s="293">
        <v>1</v>
      </c>
      <c r="K141" s="129" t="s">
        <v>178</v>
      </c>
      <c r="L141" s="452">
        <v>12000</v>
      </c>
      <c r="M141" s="501"/>
      <c r="N141" s="472"/>
      <c r="O141" s="99" t="s">
        <v>5</v>
      </c>
      <c r="P141" s="189" t="s">
        <v>157</v>
      </c>
      <c r="Q141" s="99"/>
      <c r="R141" s="118">
        <v>46173</v>
      </c>
      <c r="S141" s="118">
        <v>46203</v>
      </c>
      <c r="T141" s="118">
        <v>46326</v>
      </c>
      <c r="U141" s="99"/>
      <c r="V141" s="99"/>
      <c r="W141" s="99"/>
      <c r="X141" s="129" t="s">
        <v>1136</v>
      </c>
      <c r="Y141" s="129" t="s">
        <v>1315</v>
      </c>
      <c r="Z141" s="286"/>
      <c r="AA141" s="286"/>
      <c r="AB141" s="287"/>
      <c r="AC141" s="287"/>
      <c r="AD141" s="287"/>
      <c r="AE141" s="287"/>
      <c r="AF141" s="294"/>
      <c r="AG141" s="294">
        <v>757</v>
      </c>
      <c r="AH141" s="374" t="s">
        <v>1048</v>
      </c>
      <c r="AI141" s="182"/>
      <c r="AJ141" s="389"/>
      <c r="AK141" s="86"/>
      <c r="AL141" s="56"/>
      <c r="AM141" s="56"/>
    </row>
    <row r="142" spans="1:39" s="223" customFormat="1" ht="233.4" customHeight="1">
      <c r="A142" s="327">
        <v>34</v>
      </c>
      <c r="B142" s="99"/>
      <c r="C142" s="333" t="s">
        <v>24</v>
      </c>
      <c r="D142" s="147"/>
      <c r="E142" s="99"/>
      <c r="F142" s="147"/>
      <c r="G142" s="98"/>
      <c r="H142" s="246" t="s">
        <v>1397</v>
      </c>
      <c r="I142" s="147" t="s">
        <v>1297</v>
      </c>
      <c r="J142" s="293">
        <f>1+1</f>
        <v>2</v>
      </c>
      <c r="K142" s="129" t="s">
        <v>178</v>
      </c>
      <c r="L142" s="452">
        <f>9000+11000</f>
        <v>20000</v>
      </c>
      <c r="M142" s="501"/>
      <c r="N142" s="515"/>
      <c r="O142" s="99" t="s">
        <v>5</v>
      </c>
      <c r="P142" s="189" t="s">
        <v>9</v>
      </c>
      <c r="Q142" s="99"/>
      <c r="R142" s="118">
        <v>46173</v>
      </c>
      <c r="S142" s="118">
        <v>46203</v>
      </c>
      <c r="T142" s="118">
        <v>46387</v>
      </c>
      <c r="U142" s="99"/>
      <c r="V142" s="99"/>
      <c r="W142" s="99"/>
      <c r="X142" s="129" t="s">
        <v>1136</v>
      </c>
      <c r="Y142" s="129" t="s">
        <v>1315</v>
      </c>
      <c r="Z142" s="286"/>
      <c r="AA142" s="286"/>
      <c r="AB142" s="287"/>
      <c r="AC142" s="287"/>
      <c r="AD142" s="287"/>
      <c r="AE142" s="287"/>
      <c r="AF142" s="294"/>
      <c r="AG142" s="294">
        <v>618457</v>
      </c>
      <c r="AH142" s="511" t="s">
        <v>1382</v>
      </c>
      <c r="AI142" s="182"/>
      <c r="AJ142" s="389"/>
      <c r="AK142" s="86"/>
      <c r="AL142" s="56"/>
      <c r="AM142" s="56"/>
    </row>
    <row r="143" spans="1:39" s="223" customFormat="1" ht="79.95" customHeight="1">
      <c r="A143" s="327">
        <v>35</v>
      </c>
      <c r="B143" s="99"/>
      <c r="C143" s="333" t="s">
        <v>24</v>
      </c>
      <c r="D143" s="147"/>
      <c r="E143" s="99"/>
      <c r="F143" s="246"/>
      <c r="G143" s="98"/>
      <c r="H143" s="246" t="s">
        <v>1338</v>
      </c>
      <c r="I143" s="96" t="s">
        <v>1261</v>
      </c>
      <c r="J143" s="293"/>
      <c r="K143" s="129"/>
      <c r="L143" s="451">
        <v>8000</v>
      </c>
      <c r="M143" s="500"/>
      <c r="N143" s="472"/>
      <c r="O143" s="99" t="s">
        <v>5</v>
      </c>
      <c r="P143" s="189" t="s">
        <v>157</v>
      </c>
      <c r="Q143" s="99"/>
      <c r="R143" s="118">
        <v>46112</v>
      </c>
      <c r="S143" s="118">
        <v>46142</v>
      </c>
      <c r="T143" s="118">
        <v>46265</v>
      </c>
      <c r="U143" s="99"/>
      <c r="V143" s="99"/>
      <c r="W143" s="99"/>
      <c r="X143" s="129" t="s">
        <v>1302</v>
      </c>
      <c r="Y143" s="129" t="s">
        <v>1303</v>
      </c>
      <c r="Z143" s="286"/>
      <c r="AA143" s="286"/>
      <c r="AB143" s="287"/>
      <c r="AC143" s="287"/>
      <c r="AD143" s="287"/>
      <c r="AE143" s="287"/>
      <c r="AF143" s="294"/>
      <c r="AG143" s="129">
        <v>608436</v>
      </c>
      <c r="AH143" s="373" t="s">
        <v>1138</v>
      </c>
      <c r="AI143" s="295"/>
      <c r="AJ143" s="389"/>
      <c r="AK143" s="86"/>
      <c r="AL143" s="56"/>
      <c r="AM143" s="56"/>
    </row>
    <row r="144" spans="1:39" s="223" customFormat="1" ht="63.6" customHeight="1">
      <c r="A144" s="327" t="s">
        <v>1260</v>
      </c>
      <c r="B144" s="99"/>
      <c r="C144" s="333" t="s">
        <v>24</v>
      </c>
      <c r="D144" s="147"/>
      <c r="E144" s="99"/>
      <c r="F144" s="246"/>
      <c r="G144" s="98"/>
      <c r="H144" s="246" t="s">
        <v>1262</v>
      </c>
      <c r="I144" s="246" t="s">
        <v>1124</v>
      </c>
      <c r="J144" s="293">
        <v>1</v>
      </c>
      <c r="K144" s="129" t="s">
        <v>1125</v>
      </c>
      <c r="L144" s="451"/>
      <c r="M144" s="500"/>
      <c r="N144" s="472"/>
      <c r="O144" s="99" t="s">
        <v>5</v>
      </c>
      <c r="P144" s="189" t="s">
        <v>157</v>
      </c>
      <c r="Q144" s="99"/>
      <c r="R144" s="118">
        <v>46112</v>
      </c>
      <c r="S144" s="118">
        <v>46142</v>
      </c>
      <c r="T144" s="118">
        <v>46265</v>
      </c>
      <c r="U144" s="99"/>
      <c r="V144" s="99"/>
      <c r="W144" s="99"/>
      <c r="X144" s="129" t="s">
        <v>1302</v>
      </c>
      <c r="Y144" s="129" t="s">
        <v>1316</v>
      </c>
      <c r="Z144" s="286"/>
      <c r="AA144" s="286"/>
      <c r="AB144" s="287"/>
      <c r="AC144" s="287"/>
      <c r="AD144" s="287"/>
      <c r="AE144" s="287"/>
      <c r="AF144" s="294"/>
      <c r="AG144" s="129">
        <v>608436</v>
      </c>
      <c r="AH144" s="373" t="s">
        <v>1138</v>
      </c>
      <c r="AI144" s="295"/>
      <c r="AJ144" s="389"/>
      <c r="AK144" s="86"/>
      <c r="AL144" s="56"/>
      <c r="AM144" s="56"/>
    </row>
    <row r="145" spans="1:39" s="223" customFormat="1" ht="63.6" customHeight="1">
      <c r="A145" s="327" t="s">
        <v>1111</v>
      </c>
      <c r="B145" s="99"/>
      <c r="C145" s="333" t="s">
        <v>24</v>
      </c>
      <c r="D145" s="147"/>
      <c r="E145" s="99"/>
      <c r="F145" s="246"/>
      <c r="G145" s="98"/>
      <c r="H145" s="246" t="s">
        <v>1263</v>
      </c>
      <c r="I145" s="246" t="s">
        <v>1273</v>
      </c>
      <c r="J145" s="293">
        <v>1</v>
      </c>
      <c r="K145" s="129" t="s">
        <v>1126</v>
      </c>
      <c r="L145" s="451"/>
      <c r="M145" s="500"/>
      <c r="N145" s="472"/>
      <c r="O145" s="99" t="s">
        <v>5</v>
      </c>
      <c r="P145" s="189" t="s">
        <v>157</v>
      </c>
      <c r="Q145" s="99"/>
      <c r="R145" s="118">
        <v>46112</v>
      </c>
      <c r="S145" s="118">
        <v>46142</v>
      </c>
      <c r="T145" s="118">
        <v>46265</v>
      </c>
      <c r="U145" s="99"/>
      <c r="V145" s="99"/>
      <c r="W145" s="99"/>
      <c r="X145" s="129" t="s">
        <v>1302</v>
      </c>
      <c r="Y145" s="129" t="s">
        <v>1316</v>
      </c>
      <c r="Z145" s="286"/>
      <c r="AA145" s="286"/>
      <c r="AB145" s="287"/>
      <c r="AC145" s="287"/>
      <c r="AD145" s="287"/>
      <c r="AE145" s="287"/>
      <c r="AF145" s="294"/>
      <c r="AG145" s="129">
        <v>608436</v>
      </c>
      <c r="AH145" s="373" t="s">
        <v>1138</v>
      </c>
      <c r="AI145" s="295"/>
      <c r="AJ145" s="389"/>
      <c r="AK145" s="86"/>
      <c r="AL145" s="56"/>
      <c r="AM145" s="56"/>
    </row>
    <row r="146" spans="1:39" s="223" customFormat="1" ht="63.6" customHeight="1">
      <c r="A146" s="327" t="s">
        <v>1112</v>
      </c>
      <c r="B146" s="99"/>
      <c r="C146" s="333" t="s">
        <v>24</v>
      </c>
      <c r="D146" s="147"/>
      <c r="E146" s="99"/>
      <c r="F146" s="246"/>
      <c r="G146" s="98"/>
      <c r="H146" s="246" t="s">
        <v>1264</v>
      </c>
      <c r="I146" s="246" t="s">
        <v>1274</v>
      </c>
      <c r="J146" s="293">
        <v>1</v>
      </c>
      <c r="K146" s="129" t="s">
        <v>1127</v>
      </c>
      <c r="L146" s="451"/>
      <c r="M146" s="500"/>
      <c r="N146" s="472"/>
      <c r="O146" s="99" t="s">
        <v>5</v>
      </c>
      <c r="P146" s="189" t="s">
        <v>157</v>
      </c>
      <c r="Q146" s="99"/>
      <c r="R146" s="118">
        <v>46112</v>
      </c>
      <c r="S146" s="118">
        <v>46142</v>
      </c>
      <c r="T146" s="118">
        <v>46265</v>
      </c>
      <c r="U146" s="99"/>
      <c r="V146" s="99"/>
      <c r="W146" s="99"/>
      <c r="X146" s="129" t="s">
        <v>1302</v>
      </c>
      <c r="Y146" s="129" t="s">
        <v>1316</v>
      </c>
      <c r="Z146" s="286"/>
      <c r="AA146" s="286"/>
      <c r="AB146" s="287"/>
      <c r="AC146" s="287"/>
      <c r="AD146" s="287"/>
      <c r="AE146" s="287"/>
      <c r="AF146" s="294"/>
      <c r="AG146" s="129">
        <v>608436</v>
      </c>
      <c r="AH146" s="373" t="s">
        <v>1138</v>
      </c>
      <c r="AI146" s="295"/>
      <c r="AJ146" s="389"/>
      <c r="AK146" s="86"/>
      <c r="AL146" s="56"/>
      <c r="AM146" s="56"/>
    </row>
    <row r="147" spans="1:39" s="223" customFormat="1" ht="63.6" customHeight="1">
      <c r="A147" s="327" t="s">
        <v>1113</v>
      </c>
      <c r="B147" s="99"/>
      <c r="C147" s="333" t="s">
        <v>24</v>
      </c>
      <c r="D147" s="147"/>
      <c r="E147" s="99"/>
      <c r="F147" s="246"/>
      <c r="G147" s="98"/>
      <c r="H147" s="246" t="s">
        <v>1265</v>
      </c>
      <c r="I147" s="246" t="s">
        <v>1275</v>
      </c>
      <c r="J147" s="293">
        <v>1</v>
      </c>
      <c r="K147" s="129" t="s">
        <v>1127</v>
      </c>
      <c r="L147" s="451"/>
      <c r="M147" s="500"/>
      <c r="N147" s="472"/>
      <c r="O147" s="99" t="s">
        <v>5</v>
      </c>
      <c r="P147" s="189" t="s">
        <v>157</v>
      </c>
      <c r="Q147" s="99"/>
      <c r="R147" s="118">
        <v>46112</v>
      </c>
      <c r="S147" s="118">
        <v>46142</v>
      </c>
      <c r="T147" s="118">
        <v>46265</v>
      </c>
      <c r="U147" s="99"/>
      <c r="V147" s="99"/>
      <c r="W147" s="99"/>
      <c r="X147" s="129" t="s">
        <v>1302</v>
      </c>
      <c r="Y147" s="129" t="s">
        <v>1316</v>
      </c>
      <c r="Z147" s="286"/>
      <c r="AA147" s="286"/>
      <c r="AB147" s="287"/>
      <c r="AC147" s="287"/>
      <c r="AD147" s="287"/>
      <c r="AE147" s="287"/>
      <c r="AF147" s="294"/>
      <c r="AG147" s="129">
        <v>608436</v>
      </c>
      <c r="AH147" s="373" t="s">
        <v>1138</v>
      </c>
      <c r="AI147" s="295"/>
      <c r="AJ147" s="389"/>
      <c r="AK147" s="86"/>
      <c r="AL147" s="56"/>
      <c r="AM147" s="56"/>
    </row>
    <row r="148" spans="1:39" s="223" customFormat="1" ht="63.6" customHeight="1">
      <c r="A148" s="327" t="s">
        <v>1114</v>
      </c>
      <c r="B148" s="99"/>
      <c r="C148" s="333" t="s">
        <v>24</v>
      </c>
      <c r="D148" s="147"/>
      <c r="E148" s="99"/>
      <c r="F148" s="246"/>
      <c r="G148" s="98"/>
      <c r="H148" s="246" t="s">
        <v>1266</v>
      </c>
      <c r="I148" s="246" t="s">
        <v>1276</v>
      </c>
      <c r="J148" s="293">
        <v>1</v>
      </c>
      <c r="K148" s="129" t="s">
        <v>1127</v>
      </c>
      <c r="L148" s="451"/>
      <c r="M148" s="500"/>
      <c r="N148" s="472"/>
      <c r="O148" s="99" t="s">
        <v>5</v>
      </c>
      <c r="P148" s="189" t="s">
        <v>157</v>
      </c>
      <c r="Q148" s="99"/>
      <c r="R148" s="118">
        <v>46112</v>
      </c>
      <c r="S148" s="118">
        <v>46142</v>
      </c>
      <c r="T148" s="118">
        <v>46265</v>
      </c>
      <c r="U148" s="99"/>
      <c r="V148" s="99"/>
      <c r="W148" s="99"/>
      <c r="X148" s="129" t="s">
        <v>1302</v>
      </c>
      <c r="Y148" s="129" t="s">
        <v>1316</v>
      </c>
      <c r="Z148" s="286"/>
      <c r="AA148" s="286"/>
      <c r="AB148" s="287"/>
      <c r="AC148" s="287"/>
      <c r="AD148" s="287"/>
      <c r="AE148" s="287"/>
      <c r="AF148" s="294"/>
      <c r="AG148" s="129">
        <v>608436</v>
      </c>
      <c r="AH148" s="373" t="s">
        <v>1138</v>
      </c>
      <c r="AI148" s="295"/>
      <c r="AJ148" s="389"/>
      <c r="AK148" s="86"/>
      <c r="AL148" s="56"/>
      <c r="AM148" s="56"/>
    </row>
    <row r="149" spans="1:39" s="223" customFormat="1" ht="63.6" customHeight="1">
      <c r="A149" s="327" t="s">
        <v>1115</v>
      </c>
      <c r="B149" s="99"/>
      <c r="C149" s="333" t="s">
        <v>24</v>
      </c>
      <c r="D149" s="147"/>
      <c r="E149" s="99"/>
      <c r="F149" s="246"/>
      <c r="G149" s="98"/>
      <c r="H149" s="246" t="s">
        <v>1267</v>
      </c>
      <c r="I149" s="246" t="s">
        <v>1277</v>
      </c>
      <c r="J149" s="293">
        <v>1</v>
      </c>
      <c r="K149" s="129" t="s">
        <v>1128</v>
      </c>
      <c r="L149" s="451"/>
      <c r="M149" s="500"/>
      <c r="N149" s="472"/>
      <c r="O149" s="99" t="s">
        <v>5</v>
      </c>
      <c r="P149" s="189" t="s">
        <v>157</v>
      </c>
      <c r="Q149" s="99"/>
      <c r="R149" s="118">
        <v>46112</v>
      </c>
      <c r="S149" s="118">
        <v>46142</v>
      </c>
      <c r="T149" s="118">
        <v>46265</v>
      </c>
      <c r="U149" s="99"/>
      <c r="V149" s="99"/>
      <c r="W149" s="99"/>
      <c r="X149" s="129" t="s">
        <v>1302</v>
      </c>
      <c r="Y149" s="129" t="s">
        <v>1316</v>
      </c>
      <c r="Z149" s="286"/>
      <c r="AA149" s="286"/>
      <c r="AB149" s="287"/>
      <c r="AC149" s="287"/>
      <c r="AD149" s="287"/>
      <c r="AE149" s="287"/>
      <c r="AF149" s="294"/>
      <c r="AG149" s="129">
        <v>608436</v>
      </c>
      <c r="AH149" s="373" t="s">
        <v>1138</v>
      </c>
      <c r="AI149" s="295"/>
      <c r="AJ149" s="389"/>
      <c r="AK149" s="86"/>
      <c r="AL149" s="56"/>
      <c r="AM149" s="56"/>
    </row>
    <row r="150" spans="1:39" s="223" customFormat="1" ht="63.6" customHeight="1">
      <c r="A150" s="327" t="s">
        <v>1116</v>
      </c>
      <c r="B150" s="99"/>
      <c r="C150" s="333" t="s">
        <v>24</v>
      </c>
      <c r="D150" s="147"/>
      <c r="E150" s="99"/>
      <c r="F150" s="246"/>
      <c r="G150" s="98"/>
      <c r="H150" s="246" t="s">
        <v>1268</v>
      </c>
      <c r="I150" s="246" t="s">
        <v>1278</v>
      </c>
      <c r="J150" s="293">
        <v>1</v>
      </c>
      <c r="K150" s="129" t="s">
        <v>1129</v>
      </c>
      <c r="L150" s="451"/>
      <c r="M150" s="500"/>
      <c r="N150" s="472"/>
      <c r="O150" s="99" t="s">
        <v>5</v>
      </c>
      <c r="P150" s="189" t="s">
        <v>157</v>
      </c>
      <c r="Q150" s="99"/>
      <c r="R150" s="118">
        <v>46112</v>
      </c>
      <c r="S150" s="118">
        <v>46142</v>
      </c>
      <c r="T150" s="118">
        <v>46265</v>
      </c>
      <c r="U150" s="99"/>
      <c r="V150" s="99"/>
      <c r="W150" s="99"/>
      <c r="X150" s="129" t="s">
        <v>1302</v>
      </c>
      <c r="Y150" s="129" t="s">
        <v>1316</v>
      </c>
      <c r="Z150" s="286"/>
      <c r="AA150" s="286"/>
      <c r="AB150" s="287"/>
      <c r="AC150" s="287"/>
      <c r="AD150" s="287"/>
      <c r="AE150" s="287"/>
      <c r="AF150" s="294"/>
      <c r="AG150" s="129">
        <v>608436</v>
      </c>
      <c r="AH150" s="373" t="s">
        <v>1138</v>
      </c>
      <c r="AI150" s="295"/>
      <c r="AJ150" s="389"/>
      <c r="AK150" s="86"/>
      <c r="AL150" s="56"/>
      <c r="AM150" s="56"/>
    </row>
    <row r="151" spans="1:39" s="223" customFormat="1" ht="63.6" customHeight="1">
      <c r="A151" s="327" t="s">
        <v>1117</v>
      </c>
      <c r="B151" s="99"/>
      <c r="C151" s="333" t="s">
        <v>24</v>
      </c>
      <c r="D151" s="147"/>
      <c r="E151" s="99"/>
      <c r="F151" s="246"/>
      <c r="G151" s="98"/>
      <c r="H151" s="246" t="s">
        <v>1269</v>
      </c>
      <c r="I151" s="246" t="s">
        <v>1279</v>
      </c>
      <c r="J151" s="293">
        <v>1</v>
      </c>
      <c r="K151" s="129" t="s">
        <v>1130</v>
      </c>
      <c r="L151" s="451"/>
      <c r="M151" s="500"/>
      <c r="N151" s="472"/>
      <c r="O151" s="99" t="s">
        <v>5</v>
      </c>
      <c r="P151" s="189" t="s">
        <v>157</v>
      </c>
      <c r="Q151" s="99"/>
      <c r="R151" s="118">
        <v>46112</v>
      </c>
      <c r="S151" s="118">
        <v>46142</v>
      </c>
      <c r="T151" s="118">
        <v>46265</v>
      </c>
      <c r="U151" s="99"/>
      <c r="V151" s="99"/>
      <c r="W151" s="99"/>
      <c r="X151" s="129" t="s">
        <v>1302</v>
      </c>
      <c r="Y151" s="129" t="s">
        <v>1316</v>
      </c>
      <c r="Z151" s="286"/>
      <c r="AA151" s="286"/>
      <c r="AB151" s="287"/>
      <c r="AC151" s="287"/>
      <c r="AD151" s="287"/>
      <c r="AE151" s="287"/>
      <c r="AF151" s="294"/>
      <c r="AG151" s="129">
        <v>608436</v>
      </c>
      <c r="AH151" s="373" t="s">
        <v>1138</v>
      </c>
      <c r="AI151" s="295"/>
      <c r="AJ151" s="389"/>
      <c r="AK151" s="86"/>
      <c r="AL151" s="56"/>
      <c r="AM151" s="56"/>
    </row>
    <row r="152" spans="1:39" s="223" customFormat="1" ht="63.6" customHeight="1">
      <c r="A152" s="327" t="s">
        <v>1118</v>
      </c>
      <c r="B152" s="99"/>
      <c r="C152" s="333" t="s">
        <v>24</v>
      </c>
      <c r="D152" s="147"/>
      <c r="E152" s="99"/>
      <c r="F152" s="246"/>
      <c r="G152" s="98"/>
      <c r="H152" s="246" t="s">
        <v>1270</v>
      </c>
      <c r="I152" s="246" t="s">
        <v>1131</v>
      </c>
      <c r="J152" s="293">
        <v>1</v>
      </c>
      <c r="K152" s="129" t="s">
        <v>1132</v>
      </c>
      <c r="L152" s="451"/>
      <c r="M152" s="500"/>
      <c r="N152" s="472"/>
      <c r="O152" s="99" t="s">
        <v>5</v>
      </c>
      <c r="P152" s="189" t="s">
        <v>157</v>
      </c>
      <c r="Q152" s="99"/>
      <c r="R152" s="118">
        <v>46112</v>
      </c>
      <c r="S152" s="118">
        <v>46142</v>
      </c>
      <c r="T152" s="118">
        <v>46265</v>
      </c>
      <c r="U152" s="99"/>
      <c r="V152" s="99"/>
      <c r="W152" s="99"/>
      <c r="X152" s="129" t="s">
        <v>1302</v>
      </c>
      <c r="Y152" s="129" t="s">
        <v>1316</v>
      </c>
      <c r="Z152" s="286"/>
      <c r="AA152" s="286"/>
      <c r="AB152" s="287"/>
      <c r="AC152" s="287"/>
      <c r="AD152" s="287"/>
      <c r="AE152" s="287"/>
      <c r="AF152" s="294"/>
      <c r="AG152" s="129">
        <v>608436</v>
      </c>
      <c r="AH152" s="373" t="s">
        <v>1138</v>
      </c>
      <c r="AI152" s="295"/>
      <c r="AJ152" s="389"/>
      <c r="AK152" s="86"/>
      <c r="AL152" s="56"/>
      <c r="AM152" s="56"/>
    </row>
    <row r="153" spans="1:39" s="223" customFormat="1" ht="63.6" customHeight="1">
      <c r="A153" s="327" t="s">
        <v>1119</v>
      </c>
      <c r="B153" s="99"/>
      <c r="C153" s="333" t="s">
        <v>24</v>
      </c>
      <c r="D153" s="147"/>
      <c r="E153" s="99"/>
      <c r="F153" s="246"/>
      <c r="G153" s="98"/>
      <c r="H153" s="246" t="s">
        <v>1271</v>
      </c>
      <c r="I153" s="246" t="s">
        <v>1280</v>
      </c>
      <c r="J153" s="293">
        <v>1</v>
      </c>
      <c r="K153" s="129" t="s">
        <v>1133</v>
      </c>
      <c r="L153" s="451"/>
      <c r="M153" s="500"/>
      <c r="N153" s="472"/>
      <c r="O153" s="99" t="s">
        <v>5</v>
      </c>
      <c r="P153" s="189" t="s">
        <v>157</v>
      </c>
      <c r="Q153" s="99"/>
      <c r="R153" s="118">
        <v>46112</v>
      </c>
      <c r="S153" s="118">
        <v>46142</v>
      </c>
      <c r="T153" s="118">
        <v>46265</v>
      </c>
      <c r="U153" s="99"/>
      <c r="V153" s="99"/>
      <c r="W153" s="99"/>
      <c r="X153" s="129" t="s">
        <v>1302</v>
      </c>
      <c r="Y153" s="129" t="s">
        <v>1316</v>
      </c>
      <c r="Z153" s="286"/>
      <c r="AA153" s="286"/>
      <c r="AB153" s="287"/>
      <c r="AC153" s="287"/>
      <c r="AD153" s="287"/>
      <c r="AE153" s="287"/>
      <c r="AF153" s="294"/>
      <c r="AG153" s="129">
        <v>608436</v>
      </c>
      <c r="AH153" s="373" t="s">
        <v>1138</v>
      </c>
      <c r="AI153" s="295"/>
      <c r="AJ153" s="389"/>
      <c r="AK153" s="86"/>
      <c r="AL153" s="56"/>
      <c r="AM153" s="56"/>
    </row>
    <row r="154" spans="1:39" s="223" customFormat="1" ht="63.6" customHeight="1">
      <c r="A154" s="327" t="s">
        <v>1120</v>
      </c>
      <c r="B154" s="99"/>
      <c r="C154" s="333" t="s">
        <v>24</v>
      </c>
      <c r="D154" s="147"/>
      <c r="E154" s="99"/>
      <c r="F154" s="246"/>
      <c r="G154" s="98"/>
      <c r="H154" s="246" t="s">
        <v>1272</v>
      </c>
      <c r="I154" s="246" t="s">
        <v>1281</v>
      </c>
      <c r="J154" s="293">
        <v>1</v>
      </c>
      <c r="K154" s="129" t="s">
        <v>1282</v>
      </c>
      <c r="L154" s="451"/>
      <c r="M154" s="500"/>
      <c r="N154" s="472"/>
      <c r="O154" s="99" t="s">
        <v>5</v>
      </c>
      <c r="P154" s="189" t="s">
        <v>157</v>
      </c>
      <c r="Q154" s="99"/>
      <c r="R154" s="118">
        <v>46112</v>
      </c>
      <c r="S154" s="118">
        <v>46142</v>
      </c>
      <c r="T154" s="118">
        <v>46265</v>
      </c>
      <c r="U154" s="99"/>
      <c r="V154" s="99"/>
      <c r="W154" s="99"/>
      <c r="X154" s="129" t="s">
        <v>1302</v>
      </c>
      <c r="Y154" s="129" t="s">
        <v>1316</v>
      </c>
      <c r="Z154" s="286"/>
      <c r="AA154" s="286"/>
      <c r="AB154" s="287"/>
      <c r="AC154" s="287"/>
      <c r="AD154" s="287"/>
      <c r="AE154" s="287"/>
      <c r="AF154" s="294"/>
      <c r="AG154" s="129">
        <v>608436</v>
      </c>
      <c r="AH154" s="373" t="s">
        <v>1138</v>
      </c>
      <c r="AI154" s="295"/>
      <c r="AJ154" s="389"/>
      <c r="AK154" s="86"/>
      <c r="AL154" s="56"/>
      <c r="AM154" s="56"/>
    </row>
    <row r="155" spans="1:39" s="223" customFormat="1" ht="63.6" customHeight="1">
      <c r="A155" s="327">
        <v>36</v>
      </c>
      <c r="B155" s="99"/>
      <c r="C155" s="333" t="s">
        <v>24</v>
      </c>
      <c r="D155" s="147"/>
      <c r="E155" s="99"/>
      <c r="F155" s="147"/>
      <c r="G155" s="98"/>
      <c r="H155" s="246" t="s">
        <v>1337</v>
      </c>
      <c r="I155" s="147" t="s">
        <v>1134</v>
      </c>
      <c r="J155" s="129">
        <v>1</v>
      </c>
      <c r="K155" s="129" t="s">
        <v>1135</v>
      </c>
      <c r="L155" s="452">
        <v>16000</v>
      </c>
      <c r="M155" s="501"/>
      <c r="N155" s="472"/>
      <c r="O155" s="99" t="s">
        <v>5</v>
      </c>
      <c r="P155" s="189" t="s">
        <v>157</v>
      </c>
      <c r="Q155" s="99"/>
      <c r="R155" s="118">
        <v>46173</v>
      </c>
      <c r="S155" s="118">
        <v>46234</v>
      </c>
      <c r="T155" s="118">
        <v>46356</v>
      </c>
      <c r="U155" s="99"/>
      <c r="V155" s="99"/>
      <c r="W155" s="99"/>
      <c r="X155" s="129" t="s">
        <v>1302</v>
      </c>
      <c r="Y155" s="129" t="s">
        <v>1316</v>
      </c>
      <c r="Z155" s="286"/>
      <c r="AA155" s="286"/>
      <c r="AB155" s="287"/>
      <c r="AC155" s="287"/>
      <c r="AD155" s="287"/>
      <c r="AE155" s="287"/>
      <c r="AF155" s="294"/>
      <c r="AG155" s="294">
        <v>7438</v>
      </c>
      <c r="AH155" s="374" t="s">
        <v>1048</v>
      </c>
      <c r="AI155" s="182"/>
      <c r="AJ155" s="389"/>
      <c r="AK155" s="86"/>
      <c r="AL155" s="56"/>
      <c r="AM155" s="56"/>
    </row>
    <row r="156" spans="1:39" s="223" customFormat="1" ht="63.6" customHeight="1">
      <c r="A156" s="327" t="s">
        <v>1283</v>
      </c>
      <c r="B156" s="99"/>
      <c r="C156" s="333" t="s">
        <v>24</v>
      </c>
      <c r="D156" s="147"/>
      <c r="E156" s="99"/>
      <c r="F156" s="147"/>
      <c r="G156" s="98"/>
      <c r="H156" s="246" t="s">
        <v>1284</v>
      </c>
      <c r="I156" s="147"/>
      <c r="J156" s="129">
        <v>1</v>
      </c>
      <c r="K156" s="129" t="s">
        <v>1135</v>
      </c>
      <c r="L156" s="452"/>
      <c r="M156" s="501"/>
      <c r="N156" s="472"/>
      <c r="O156" s="99" t="s">
        <v>5</v>
      </c>
      <c r="P156" s="189" t="s">
        <v>157</v>
      </c>
      <c r="Q156" s="99"/>
      <c r="R156" s="118">
        <v>46173</v>
      </c>
      <c r="S156" s="118">
        <v>46234</v>
      </c>
      <c r="T156" s="118">
        <v>46356</v>
      </c>
      <c r="U156" s="99"/>
      <c r="V156" s="99"/>
      <c r="W156" s="99"/>
      <c r="X156" s="129" t="s">
        <v>1302</v>
      </c>
      <c r="Y156" s="129" t="s">
        <v>1316</v>
      </c>
      <c r="Z156" s="286"/>
      <c r="AA156" s="286"/>
      <c r="AB156" s="287"/>
      <c r="AC156" s="287"/>
      <c r="AD156" s="287"/>
      <c r="AE156" s="287"/>
      <c r="AF156" s="294"/>
      <c r="AG156" s="294">
        <v>7438</v>
      </c>
      <c r="AH156" s="374" t="s">
        <v>1048</v>
      </c>
      <c r="AI156" s="182"/>
      <c r="AJ156" s="389"/>
      <c r="AK156" s="86"/>
      <c r="AL156" s="56"/>
      <c r="AM156" s="56"/>
    </row>
    <row r="157" spans="1:39" s="223" customFormat="1" ht="63.6" customHeight="1">
      <c r="A157" s="327" t="s">
        <v>1121</v>
      </c>
      <c r="B157" s="99"/>
      <c r="C157" s="333" t="s">
        <v>24</v>
      </c>
      <c r="D157" s="147"/>
      <c r="E157" s="99"/>
      <c r="F157" s="147"/>
      <c r="G157" s="98"/>
      <c r="H157" s="246" t="s">
        <v>1285</v>
      </c>
      <c r="I157" s="147"/>
      <c r="J157" s="129">
        <v>1</v>
      </c>
      <c r="K157" s="129" t="s">
        <v>1135</v>
      </c>
      <c r="L157" s="452"/>
      <c r="M157" s="501"/>
      <c r="N157" s="472"/>
      <c r="O157" s="99" t="s">
        <v>5</v>
      </c>
      <c r="P157" s="189" t="s">
        <v>157</v>
      </c>
      <c r="Q157" s="99"/>
      <c r="R157" s="118">
        <v>46173</v>
      </c>
      <c r="S157" s="118">
        <v>46234</v>
      </c>
      <c r="T157" s="118">
        <v>46356</v>
      </c>
      <c r="U157" s="99"/>
      <c r="V157" s="99"/>
      <c r="W157" s="99"/>
      <c r="X157" s="129" t="s">
        <v>1302</v>
      </c>
      <c r="Y157" s="129" t="s">
        <v>1316</v>
      </c>
      <c r="Z157" s="286"/>
      <c r="AA157" s="286"/>
      <c r="AB157" s="287"/>
      <c r="AC157" s="287"/>
      <c r="AD157" s="287"/>
      <c r="AE157" s="287"/>
      <c r="AF157" s="294"/>
      <c r="AG157" s="294">
        <v>600772</v>
      </c>
      <c r="AH157" s="374" t="s">
        <v>1048</v>
      </c>
      <c r="AI157" s="182"/>
      <c r="AJ157" s="389"/>
      <c r="AK157" s="86"/>
      <c r="AL157" s="56"/>
      <c r="AM157" s="56"/>
    </row>
    <row r="158" spans="1:39" s="223" customFormat="1" ht="63.6" customHeight="1">
      <c r="A158" s="327" t="s">
        <v>1122</v>
      </c>
      <c r="B158" s="99"/>
      <c r="C158" s="333" t="s">
        <v>24</v>
      </c>
      <c r="D158" s="147"/>
      <c r="E158" s="99"/>
      <c r="F158" s="147"/>
      <c r="G158" s="98"/>
      <c r="H158" s="246" t="s">
        <v>1286</v>
      </c>
      <c r="I158" s="147"/>
      <c r="J158" s="129">
        <v>1</v>
      </c>
      <c r="K158" s="129" t="s">
        <v>1135</v>
      </c>
      <c r="L158" s="452"/>
      <c r="M158" s="501"/>
      <c r="N158" s="472"/>
      <c r="O158" s="99" t="s">
        <v>5</v>
      </c>
      <c r="P158" s="189" t="s">
        <v>157</v>
      </c>
      <c r="Q158" s="99"/>
      <c r="R158" s="118">
        <v>46173</v>
      </c>
      <c r="S158" s="118">
        <v>46234</v>
      </c>
      <c r="T158" s="118">
        <v>46356</v>
      </c>
      <c r="U158" s="99"/>
      <c r="V158" s="99"/>
      <c r="W158" s="99"/>
      <c r="X158" s="129" t="s">
        <v>1302</v>
      </c>
      <c r="Y158" s="129" t="s">
        <v>1316</v>
      </c>
      <c r="Z158" s="286"/>
      <c r="AA158" s="286"/>
      <c r="AB158" s="287"/>
      <c r="AC158" s="287"/>
      <c r="AD158" s="287"/>
      <c r="AE158" s="287"/>
      <c r="AF158" s="294"/>
      <c r="AG158" s="294">
        <v>419</v>
      </c>
      <c r="AH158" s="374" t="s">
        <v>1048</v>
      </c>
      <c r="AI158" s="182"/>
      <c r="AJ158" s="389"/>
      <c r="AK158" s="86"/>
      <c r="AL158" s="56"/>
      <c r="AM158" s="56"/>
    </row>
    <row r="159" spans="1:39" s="223" customFormat="1" ht="225" customHeight="1">
      <c r="A159" s="189">
        <v>1</v>
      </c>
      <c r="B159" s="99"/>
      <c r="C159" s="333" t="s">
        <v>25</v>
      </c>
      <c r="D159" s="147"/>
      <c r="E159" s="99"/>
      <c r="F159" s="97"/>
      <c r="G159" s="98" t="s">
        <v>301</v>
      </c>
      <c r="H159" s="96" t="s">
        <v>531</v>
      </c>
      <c r="I159" s="97" t="s">
        <v>302</v>
      </c>
      <c r="J159" s="99">
        <v>1</v>
      </c>
      <c r="K159" s="99" t="s">
        <v>532</v>
      </c>
      <c r="L159" s="441">
        <v>13000</v>
      </c>
      <c r="M159" s="497"/>
      <c r="N159" s="474">
        <v>13000</v>
      </c>
      <c r="O159" s="99" t="s">
        <v>5</v>
      </c>
      <c r="P159" s="190" t="s">
        <v>7</v>
      </c>
      <c r="Q159" s="99"/>
      <c r="R159" s="118">
        <v>46053</v>
      </c>
      <c r="S159" s="118">
        <v>46053</v>
      </c>
      <c r="T159" s="118">
        <v>46142</v>
      </c>
      <c r="U159" s="99"/>
      <c r="V159" s="99"/>
      <c r="W159" s="99"/>
      <c r="X159" s="129" t="s">
        <v>1302</v>
      </c>
      <c r="Y159" s="129" t="s">
        <v>1316</v>
      </c>
      <c r="Z159" s="57"/>
      <c r="AA159" s="55" t="s">
        <v>1060</v>
      </c>
      <c r="AB159" s="59">
        <v>45757</v>
      </c>
      <c r="AC159" s="59">
        <v>46121</v>
      </c>
      <c r="AD159" s="59">
        <v>46123</v>
      </c>
      <c r="AE159" s="59">
        <v>46487</v>
      </c>
      <c r="AF159" s="171" t="s">
        <v>1061</v>
      </c>
      <c r="AG159" s="99" t="s">
        <v>1062</v>
      </c>
      <c r="AH159" s="357"/>
      <c r="AI159" s="97"/>
      <c r="AJ159" s="389"/>
      <c r="AK159" s="86"/>
      <c r="AL159" s="106" t="s">
        <v>833</v>
      </c>
      <c r="AM159" s="56"/>
    </row>
    <row r="160" spans="1:39" s="224" customFormat="1" ht="230.1" customHeight="1">
      <c r="A160" s="328">
        <v>2</v>
      </c>
      <c r="B160" s="121"/>
      <c r="C160" s="334" t="s">
        <v>25</v>
      </c>
      <c r="D160" s="147"/>
      <c r="E160" s="55"/>
      <c r="F160" s="97"/>
      <c r="G160" s="84" t="s">
        <v>696</v>
      </c>
      <c r="H160" s="96" t="s">
        <v>533</v>
      </c>
      <c r="I160" s="97" t="s">
        <v>534</v>
      </c>
      <c r="J160" s="99" t="s">
        <v>535</v>
      </c>
      <c r="K160" s="99" t="s">
        <v>536</v>
      </c>
      <c r="L160" s="441">
        <v>40000</v>
      </c>
      <c r="M160" s="497"/>
      <c r="N160" s="474">
        <f>40000+16914</f>
        <v>56914</v>
      </c>
      <c r="O160" s="99" t="s">
        <v>16</v>
      </c>
      <c r="P160" s="190" t="s">
        <v>7</v>
      </c>
      <c r="Q160" s="99"/>
      <c r="R160" s="118">
        <v>46022</v>
      </c>
      <c r="S160" s="118">
        <v>46022</v>
      </c>
      <c r="T160" s="118">
        <v>46081</v>
      </c>
      <c r="U160" s="99"/>
      <c r="V160" s="99"/>
      <c r="W160" s="99"/>
      <c r="X160" s="129" t="s">
        <v>1302</v>
      </c>
      <c r="Y160" s="129" t="s">
        <v>1316</v>
      </c>
      <c r="Z160" s="57"/>
      <c r="AA160" s="55" t="s">
        <v>1063</v>
      </c>
      <c r="AB160" s="59">
        <v>45708</v>
      </c>
      <c r="AC160" s="59">
        <v>46072</v>
      </c>
      <c r="AD160" s="59">
        <v>46082</v>
      </c>
      <c r="AE160" s="59">
        <v>46446</v>
      </c>
      <c r="AF160" s="171" t="s">
        <v>1064</v>
      </c>
      <c r="AG160" s="99" t="s">
        <v>1065</v>
      </c>
      <c r="AH160" s="367"/>
      <c r="AI160" s="46"/>
      <c r="AJ160" s="389"/>
      <c r="AK160" s="135"/>
      <c r="AL160" s="106" t="s">
        <v>833</v>
      </c>
      <c r="AM160" s="56"/>
    </row>
    <row r="161" spans="1:39" s="223" customFormat="1" ht="334.95" customHeight="1">
      <c r="A161" s="329">
        <v>4</v>
      </c>
      <c r="B161" s="121"/>
      <c r="C161" s="333" t="s">
        <v>25</v>
      </c>
      <c r="D161" s="147"/>
      <c r="E161" s="99"/>
      <c r="F161" s="97"/>
      <c r="G161" s="98" t="s">
        <v>303</v>
      </c>
      <c r="H161" s="96" t="s">
        <v>537</v>
      </c>
      <c r="I161" s="97" t="s">
        <v>304</v>
      </c>
      <c r="J161" s="99">
        <v>4</v>
      </c>
      <c r="K161" s="99" t="s">
        <v>538</v>
      </c>
      <c r="L161" s="441">
        <v>40000</v>
      </c>
      <c r="M161" s="497"/>
      <c r="N161" s="474">
        <v>37500</v>
      </c>
      <c r="O161" s="99" t="s">
        <v>5</v>
      </c>
      <c r="P161" s="190" t="s">
        <v>7</v>
      </c>
      <c r="Q161" s="99"/>
      <c r="R161" s="118">
        <v>46053</v>
      </c>
      <c r="S161" s="118">
        <v>46081</v>
      </c>
      <c r="T161" s="118">
        <v>46142</v>
      </c>
      <c r="U161" s="99"/>
      <c r="V161" s="99"/>
      <c r="W161" s="99"/>
      <c r="X161" s="99" t="s">
        <v>208</v>
      </c>
      <c r="Y161" s="129" t="s">
        <v>1316</v>
      </c>
      <c r="Z161" s="57"/>
      <c r="AA161" s="55" t="s">
        <v>1066</v>
      </c>
      <c r="AB161" s="59">
        <v>45772</v>
      </c>
      <c r="AC161" s="59">
        <v>46136</v>
      </c>
      <c r="AD161" s="59">
        <v>46143</v>
      </c>
      <c r="AE161" s="59">
        <v>46507</v>
      </c>
      <c r="AF161" s="171" t="s">
        <v>1067</v>
      </c>
      <c r="AG161" s="99" t="s">
        <v>1068</v>
      </c>
      <c r="AH161" s="357"/>
      <c r="AI161" s="97"/>
      <c r="AJ161" s="389"/>
      <c r="AK161" s="86"/>
      <c r="AL161" s="106" t="s">
        <v>833</v>
      </c>
      <c r="AM161" s="56"/>
    </row>
    <row r="162" spans="1:39" s="223" customFormat="1" ht="90" customHeight="1">
      <c r="A162" s="189">
        <v>1</v>
      </c>
      <c r="B162" s="99"/>
      <c r="C162" s="333" t="s">
        <v>26</v>
      </c>
      <c r="D162" s="147"/>
      <c r="E162" s="99"/>
      <c r="F162" s="97"/>
      <c r="G162" s="123" t="s">
        <v>539</v>
      </c>
      <c r="H162" s="96" t="s">
        <v>540</v>
      </c>
      <c r="I162" s="97" t="s">
        <v>541</v>
      </c>
      <c r="J162" s="124">
        <v>12</v>
      </c>
      <c r="K162" s="99" t="s">
        <v>182</v>
      </c>
      <c r="L162" s="193">
        <v>2796686</v>
      </c>
      <c r="M162" s="502"/>
      <c r="N162" s="475">
        <v>2796686</v>
      </c>
      <c r="O162" s="99" t="s">
        <v>11</v>
      </c>
      <c r="P162" s="192" t="s">
        <v>14</v>
      </c>
      <c r="Q162" s="99"/>
      <c r="R162" s="118">
        <v>45961</v>
      </c>
      <c r="S162" s="118">
        <v>45961</v>
      </c>
      <c r="T162" s="118">
        <v>46112</v>
      </c>
      <c r="U162" s="99"/>
      <c r="V162" s="99"/>
      <c r="W162" s="99"/>
      <c r="X162" s="129" t="s">
        <v>1302</v>
      </c>
      <c r="Y162" s="129" t="s">
        <v>1316</v>
      </c>
      <c r="Z162" s="57"/>
      <c r="AA162" s="55" t="s">
        <v>1070</v>
      </c>
      <c r="AB162" s="59">
        <v>44642</v>
      </c>
      <c r="AC162" s="59">
        <v>46102</v>
      </c>
      <c r="AD162" s="59">
        <v>46103</v>
      </c>
      <c r="AE162" s="59">
        <v>46467</v>
      </c>
      <c r="AF162" s="171"/>
      <c r="AG162" s="99">
        <v>17167</v>
      </c>
      <c r="AH162" s="357"/>
      <c r="AI162" s="97"/>
      <c r="AJ162" s="391"/>
      <c r="AK162" s="56"/>
      <c r="AL162" s="56"/>
      <c r="AM162" s="56"/>
    </row>
    <row r="163" spans="1:39" s="223" customFormat="1" ht="135" customHeight="1">
      <c r="A163" s="189">
        <v>2</v>
      </c>
      <c r="B163" s="99"/>
      <c r="C163" s="333" t="s">
        <v>26</v>
      </c>
      <c r="D163" s="147"/>
      <c r="E163" s="99"/>
      <c r="F163" s="97"/>
      <c r="G163" s="123" t="s">
        <v>542</v>
      </c>
      <c r="H163" s="96" t="s">
        <v>543</v>
      </c>
      <c r="I163" s="97" t="s">
        <v>897</v>
      </c>
      <c r="J163" s="99">
        <v>1</v>
      </c>
      <c r="K163" s="99" t="s">
        <v>185</v>
      </c>
      <c r="L163" s="193">
        <f>115+2694480</f>
        <v>2694595</v>
      </c>
      <c r="M163" s="502"/>
      <c r="N163" s="475">
        <f>115+2694480</f>
        <v>2694595</v>
      </c>
      <c r="O163" s="99" t="s">
        <v>11</v>
      </c>
      <c r="P163" s="193" t="s">
        <v>7</v>
      </c>
      <c r="Q163" s="99"/>
      <c r="R163" s="118">
        <v>45838</v>
      </c>
      <c r="S163" s="118">
        <v>45838</v>
      </c>
      <c r="T163" s="118">
        <v>46053</v>
      </c>
      <c r="U163" s="99"/>
      <c r="V163" s="99"/>
      <c r="W163" s="99"/>
      <c r="X163" s="129" t="s">
        <v>1302</v>
      </c>
      <c r="Y163" s="129" t="s">
        <v>1316</v>
      </c>
      <c r="Z163" s="57" t="s">
        <v>1071</v>
      </c>
      <c r="AA163" s="55" t="s">
        <v>1072</v>
      </c>
      <c r="AB163" s="59">
        <v>44235</v>
      </c>
      <c r="AC163" s="59">
        <v>46061</v>
      </c>
      <c r="AD163" s="59">
        <v>46062</v>
      </c>
      <c r="AE163" s="59"/>
      <c r="AF163" s="171"/>
      <c r="AG163" s="99">
        <v>4286</v>
      </c>
      <c r="AH163" s="375" t="s">
        <v>1073</v>
      </c>
      <c r="AI163" s="411"/>
      <c r="AJ163" s="392"/>
      <c r="AK163" s="136"/>
      <c r="AL163" s="136" t="s">
        <v>898</v>
      </c>
      <c r="AM163" s="136"/>
    </row>
    <row r="164" spans="1:39" s="225" customFormat="1" ht="135" customHeight="1">
      <c r="A164" s="189">
        <v>3</v>
      </c>
      <c r="B164" s="99"/>
      <c r="C164" s="333" t="s">
        <v>26</v>
      </c>
      <c r="D164" s="147"/>
      <c r="E164" s="99"/>
      <c r="F164" s="97"/>
      <c r="G164" s="98" t="s">
        <v>544</v>
      </c>
      <c r="H164" s="96" t="s">
        <v>1398</v>
      </c>
      <c r="I164" s="97" t="s">
        <v>545</v>
      </c>
      <c r="J164" s="99">
        <v>1</v>
      </c>
      <c r="K164" s="99" t="s">
        <v>185</v>
      </c>
      <c r="L164" s="443">
        <v>495680</v>
      </c>
      <c r="M164" s="133"/>
      <c r="N164" s="474">
        <v>495680</v>
      </c>
      <c r="O164" s="99" t="s">
        <v>16</v>
      </c>
      <c r="P164" s="189" t="s">
        <v>151</v>
      </c>
      <c r="Q164" s="99" t="s">
        <v>18</v>
      </c>
      <c r="R164" s="118">
        <v>46053</v>
      </c>
      <c r="S164" s="118">
        <v>46053</v>
      </c>
      <c r="T164" s="118">
        <v>46203</v>
      </c>
      <c r="U164" s="99"/>
      <c r="V164" s="99"/>
      <c r="W164" s="99"/>
      <c r="X164" s="129" t="s">
        <v>1302</v>
      </c>
      <c r="Y164" s="129" t="s">
        <v>1314</v>
      </c>
      <c r="Z164" s="57"/>
      <c r="AA164" s="99" t="s">
        <v>1074</v>
      </c>
      <c r="AB164" s="188">
        <v>45845</v>
      </c>
      <c r="AC164" s="188">
        <v>46210</v>
      </c>
      <c r="AD164" s="188">
        <v>46211</v>
      </c>
      <c r="AE164" s="188">
        <v>46576</v>
      </c>
      <c r="AF164" s="171"/>
      <c r="AG164" s="99">
        <v>12807</v>
      </c>
      <c r="AH164" s="375"/>
      <c r="AI164" s="411"/>
      <c r="AJ164" s="389" t="s">
        <v>794</v>
      </c>
      <c r="AK164" s="136"/>
      <c r="AL164" s="136"/>
      <c r="AM164" s="136"/>
    </row>
    <row r="165" spans="1:39" s="223" customFormat="1" ht="135" customHeight="1">
      <c r="A165" s="189">
        <v>4</v>
      </c>
      <c r="B165" s="99"/>
      <c r="C165" s="333" t="s">
        <v>26</v>
      </c>
      <c r="D165" s="147"/>
      <c r="E165" s="99"/>
      <c r="F165" s="97"/>
      <c r="G165" s="123" t="s">
        <v>546</v>
      </c>
      <c r="H165" s="96" t="s">
        <v>547</v>
      </c>
      <c r="I165" s="97" t="s">
        <v>548</v>
      </c>
      <c r="J165" s="124">
        <v>6500</v>
      </c>
      <c r="K165" s="99" t="s">
        <v>178</v>
      </c>
      <c r="L165" s="193">
        <f>5000*16.63</f>
        <v>83150</v>
      </c>
      <c r="M165" s="502"/>
      <c r="N165" s="474">
        <v>60826</v>
      </c>
      <c r="O165" s="99" t="s">
        <v>5</v>
      </c>
      <c r="P165" s="192" t="s">
        <v>151</v>
      </c>
      <c r="Q165" s="99" t="s">
        <v>18</v>
      </c>
      <c r="R165" s="118">
        <v>45930</v>
      </c>
      <c r="S165" s="118">
        <v>45930</v>
      </c>
      <c r="T165" s="118">
        <v>46053</v>
      </c>
      <c r="U165" s="99"/>
      <c r="V165" s="99"/>
      <c r="W165" s="99"/>
      <c r="X165" s="129" t="s">
        <v>1302</v>
      </c>
      <c r="Y165" s="129" t="s">
        <v>1314</v>
      </c>
      <c r="Z165" s="57"/>
      <c r="AA165" s="99" t="s">
        <v>1075</v>
      </c>
      <c r="AB165" s="188">
        <v>45664</v>
      </c>
      <c r="AC165" s="188">
        <v>46029</v>
      </c>
      <c r="AD165" s="188">
        <v>46030</v>
      </c>
      <c r="AE165" s="188">
        <v>46395</v>
      </c>
      <c r="AF165" s="171"/>
      <c r="AG165" s="99">
        <v>464000</v>
      </c>
      <c r="AH165" s="357"/>
      <c r="AI165" s="97"/>
      <c r="AJ165" s="391"/>
      <c r="AK165" s="56"/>
      <c r="AL165" s="56" t="s">
        <v>834</v>
      </c>
      <c r="AM165" s="56"/>
    </row>
    <row r="166" spans="1:39" s="223" customFormat="1" ht="75" customHeight="1">
      <c r="A166" s="189">
        <v>5</v>
      </c>
      <c r="B166" s="99"/>
      <c r="C166" s="333" t="s">
        <v>26</v>
      </c>
      <c r="D166" s="147"/>
      <c r="E166" s="99"/>
      <c r="F166" s="97"/>
      <c r="G166" s="98" t="s">
        <v>549</v>
      </c>
      <c r="H166" s="96" t="s">
        <v>1298</v>
      </c>
      <c r="I166" s="97" t="s">
        <v>550</v>
      </c>
      <c r="J166" s="99">
        <v>1</v>
      </c>
      <c r="K166" s="99" t="s">
        <v>185</v>
      </c>
      <c r="L166" s="440">
        <v>1800000</v>
      </c>
      <c r="M166" s="496"/>
      <c r="N166" s="476">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57" t="s">
        <v>899</v>
      </c>
      <c r="AI166" s="97"/>
      <c r="AJ166" s="391"/>
      <c r="AK166" s="56"/>
      <c r="AL166" s="56"/>
      <c r="AM166" s="56"/>
    </row>
    <row r="167" spans="1:39" s="223" customFormat="1" ht="45" customHeight="1">
      <c r="A167" s="189" t="s">
        <v>551</v>
      </c>
      <c r="B167" s="99"/>
      <c r="C167" s="333" t="s">
        <v>26</v>
      </c>
      <c r="D167" s="147"/>
      <c r="E167" s="99"/>
      <c r="F167" s="97"/>
      <c r="G167" s="98"/>
      <c r="H167" s="96" t="s">
        <v>552</v>
      </c>
      <c r="I167" s="97"/>
      <c r="J167" s="99"/>
      <c r="K167" s="99"/>
      <c r="L167" s="453"/>
      <c r="M167" s="503"/>
      <c r="N167" s="476"/>
      <c r="O167" s="99"/>
      <c r="P167" s="194"/>
      <c r="Q167" s="99"/>
      <c r="R167" s="118"/>
      <c r="S167" s="118"/>
      <c r="T167" s="118"/>
      <c r="U167" s="99"/>
      <c r="V167" s="99"/>
      <c r="W167" s="99"/>
      <c r="X167" s="99"/>
      <c r="Y167" s="99"/>
      <c r="Z167" s="57"/>
      <c r="AA167" s="55"/>
      <c r="AB167" s="59"/>
      <c r="AC167" s="59"/>
      <c r="AD167" s="59"/>
      <c r="AE167" s="59"/>
      <c r="AF167" s="171"/>
      <c r="AG167" s="99">
        <v>624092</v>
      </c>
      <c r="AH167" s="357"/>
      <c r="AI167" s="97"/>
      <c r="AJ167" s="391"/>
      <c r="AK167" s="56"/>
      <c r="AL167" s="56"/>
      <c r="AM167" s="56"/>
    </row>
    <row r="168" spans="1:39" s="223" customFormat="1" ht="45" customHeight="1">
      <c r="A168" s="189" t="s">
        <v>553</v>
      </c>
      <c r="B168" s="99"/>
      <c r="C168" s="333" t="s">
        <v>26</v>
      </c>
      <c r="D168" s="147"/>
      <c r="E168" s="99"/>
      <c r="F168" s="97"/>
      <c r="G168" s="98"/>
      <c r="H168" s="96" t="s">
        <v>554</v>
      </c>
      <c r="I168" s="97"/>
      <c r="J168" s="99"/>
      <c r="K168" s="99"/>
      <c r="L168" s="453"/>
      <c r="M168" s="503"/>
      <c r="N168" s="476"/>
      <c r="O168" s="99"/>
      <c r="P168" s="194"/>
      <c r="Q168" s="99"/>
      <c r="R168" s="118"/>
      <c r="S168" s="118"/>
      <c r="T168" s="118"/>
      <c r="U168" s="99"/>
      <c r="V168" s="99"/>
      <c r="W168" s="99"/>
      <c r="X168" s="99"/>
      <c r="Y168" s="99"/>
      <c r="Z168" s="57"/>
      <c r="AA168" s="55"/>
      <c r="AB168" s="59"/>
      <c r="AC168" s="59"/>
      <c r="AD168" s="59"/>
      <c r="AE168" s="59"/>
      <c r="AF168" s="171"/>
      <c r="AG168" s="99">
        <v>344027</v>
      </c>
      <c r="AH168" s="357"/>
      <c r="AI168" s="97"/>
      <c r="AJ168" s="391"/>
      <c r="AK168" s="56"/>
      <c r="AL168" s="56"/>
      <c r="AM168" s="56"/>
    </row>
    <row r="169" spans="1:39" s="223" customFormat="1" ht="45" customHeight="1">
      <c r="A169" s="189" t="s">
        <v>555</v>
      </c>
      <c r="B169" s="99"/>
      <c r="C169" s="333" t="s">
        <v>26</v>
      </c>
      <c r="D169" s="147"/>
      <c r="E169" s="99"/>
      <c r="F169" s="97"/>
      <c r="G169" s="98"/>
      <c r="H169" s="96" t="s">
        <v>556</v>
      </c>
      <c r="I169" s="97"/>
      <c r="J169" s="99"/>
      <c r="K169" s="99"/>
      <c r="L169" s="453"/>
      <c r="M169" s="503"/>
      <c r="N169" s="476"/>
      <c r="O169" s="99"/>
      <c r="P169" s="194"/>
      <c r="Q169" s="99"/>
      <c r="R169" s="118"/>
      <c r="S169" s="118"/>
      <c r="T169" s="118"/>
      <c r="U169" s="99"/>
      <c r="V169" s="99"/>
      <c r="W169" s="99" t="s">
        <v>955</v>
      </c>
      <c r="X169" s="99"/>
      <c r="Y169" s="99"/>
      <c r="Z169" s="55"/>
      <c r="AA169" s="55"/>
      <c r="AB169" s="59"/>
      <c r="AC169" s="59"/>
      <c r="AD169" s="59"/>
      <c r="AE169" s="59"/>
      <c r="AF169" s="55"/>
      <c r="AG169" s="99">
        <v>395320</v>
      </c>
      <c r="AH169" s="357"/>
      <c r="AI169" s="97"/>
      <c r="AJ169" s="391"/>
      <c r="AK169" s="56"/>
      <c r="AL169" s="56"/>
      <c r="AM169" s="56"/>
    </row>
    <row r="170" spans="1:39" s="223" customFormat="1" ht="45" customHeight="1">
      <c r="A170" s="189" t="s">
        <v>557</v>
      </c>
      <c r="B170" s="99"/>
      <c r="C170" s="333" t="s">
        <v>26</v>
      </c>
      <c r="D170" s="147"/>
      <c r="E170" s="99"/>
      <c r="F170" s="97"/>
      <c r="G170" s="98"/>
      <c r="H170" s="96" t="s">
        <v>558</v>
      </c>
      <c r="I170" s="97"/>
      <c r="J170" s="99"/>
      <c r="K170" s="99"/>
      <c r="L170" s="453"/>
      <c r="M170" s="503"/>
      <c r="N170" s="476"/>
      <c r="O170" s="99"/>
      <c r="P170" s="194"/>
      <c r="Q170" s="99"/>
      <c r="R170" s="118"/>
      <c r="S170" s="118"/>
      <c r="T170" s="118"/>
      <c r="U170" s="99"/>
      <c r="V170" s="99"/>
      <c r="W170" s="99"/>
      <c r="X170" s="99"/>
      <c r="Y170" s="99"/>
      <c r="Z170" s="57"/>
      <c r="AA170" s="55"/>
      <c r="AB170" s="59"/>
      <c r="AC170" s="59"/>
      <c r="AD170" s="59"/>
      <c r="AE170" s="59"/>
      <c r="AF170" s="55"/>
      <c r="AG170" s="99">
        <v>224923</v>
      </c>
      <c r="AH170" s="357"/>
      <c r="AI170" s="97"/>
      <c r="AJ170" s="391"/>
      <c r="AK170" s="56"/>
      <c r="AL170" s="56"/>
      <c r="AM170" s="56"/>
    </row>
    <row r="171" spans="1:39" s="223" customFormat="1" ht="45" customHeight="1">
      <c r="A171" s="189" t="s">
        <v>559</v>
      </c>
      <c r="B171" s="99"/>
      <c r="C171" s="333" t="s">
        <v>26</v>
      </c>
      <c r="D171" s="147"/>
      <c r="E171" s="99"/>
      <c r="F171" s="97"/>
      <c r="G171" s="98"/>
      <c r="H171" s="96" t="s">
        <v>560</v>
      </c>
      <c r="I171" s="97"/>
      <c r="J171" s="99"/>
      <c r="K171" s="99"/>
      <c r="L171" s="453"/>
      <c r="M171" s="503"/>
      <c r="N171" s="476"/>
      <c r="O171" s="99"/>
      <c r="P171" s="194"/>
      <c r="Q171" s="99"/>
      <c r="R171" s="118"/>
      <c r="S171" s="118"/>
      <c r="T171" s="118"/>
      <c r="U171" s="99"/>
      <c r="V171" s="99"/>
      <c r="W171" s="99"/>
      <c r="X171" s="99"/>
      <c r="Y171" s="99"/>
      <c r="Z171" s="57"/>
      <c r="AA171" s="55"/>
      <c r="AB171" s="59"/>
      <c r="AC171" s="59"/>
      <c r="AD171" s="59"/>
      <c r="AE171" s="59"/>
      <c r="AF171" s="55"/>
      <c r="AG171" s="99">
        <v>468761</v>
      </c>
      <c r="AH171" s="357"/>
      <c r="AI171" s="97"/>
      <c r="AJ171" s="391"/>
      <c r="AK171" s="56"/>
      <c r="AL171" s="56"/>
      <c r="AM171" s="56"/>
    </row>
    <row r="172" spans="1:39" s="223" customFormat="1" ht="45" customHeight="1">
      <c r="A172" s="189" t="s">
        <v>561</v>
      </c>
      <c r="B172" s="99"/>
      <c r="C172" s="333" t="s">
        <v>26</v>
      </c>
      <c r="D172" s="147"/>
      <c r="E172" s="99"/>
      <c r="F172" s="97"/>
      <c r="G172" s="98"/>
      <c r="H172" s="96" t="s">
        <v>901</v>
      </c>
      <c r="I172" s="97"/>
      <c r="J172" s="99"/>
      <c r="K172" s="99"/>
      <c r="L172" s="453"/>
      <c r="M172" s="503"/>
      <c r="N172" s="476"/>
      <c r="O172" s="99"/>
      <c r="P172" s="194"/>
      <c r="Q172" s="99"/>
      <c r="R172" s="118"/>
      <c r="S172" s="118"/>
      <c r="T172" s="118"/>
      <c r="U172" s="99"/>
      <c r="V172" s="99"/>
      <c r="W172" s="99"/>
      <c r="X172" s="99"/>
      <c r="Y172" s="99"/>
      <c r="Z172" s="55"/>
      <c r="AA172" s="55"/>
      <c r="AB172" s="59"/>
      <c r="AC172" s="59"/>
      <c r="AD172" s="59"/>
      <c r="AE172" s="59"/>
      <c r="AF172" s="55"/>
      <c r="AG172" s="99">
        <v>623322</v>
      </c>
      <c r="AH172" s="357"/>
      <c r="AI172" s="97"/>
      <c r="AJ172" s="391"/>
      <c r="AK172" s="56"/>
      <c r="AL172" s="56"/>
      <c r="AM172" s="56"/>
    </row>
    <row r="173" spans="1:39" s="223" customFormat="1" ht="45" customHeight="1">
      <c r="A173" s="189" t="s">
        <v>562</v>
      </c>
      <c r="B173" s="99"/>
      <c r="C173" s="333" t="s">
        <v>26</v>
      </c>
      <c r="D173" s="147"/>
      <c r="E173" s="99"/>
      <c r="F173" s="97"/>
      <c r="G173" s="98"/>
      <c r="H173" s="96" t="s">
        <v>564</v>
      </c>
      <c r="I173" s="97"/>
      <c r="J173" s="99"/>
      <c r="K173" s="99"/>
      <c r="L173" s="453"/>
      <c r="M173" s="503"/>
      <c r="N173" s="476"/>
      <c r="O173" s="99"/>
      <c r="P173" s="194"/>
      <c r="Q173" s="99"/>
      <c r="R173" s="118"/>
      <c r="S173" s="118"/>
      <c r="T173" s="118"/>
      <c r="U173" s="99"/>
      <c r="V173" s="99"/>
      <c r="W173" s="99"/>
      <c r="X173" s="99"/>
      <c r="Y173" s="99"/>
      <c r="Z173" s="57"/>
      <c r="AA173" s="55"/>
      <c r="AB173" s="59"/>
      <c r="AC173" s="59"/>
      <c r="AD173" s="59"/>
      <c r="AE173" s="59"/>
      <c r="AF173" s="55"/>
      <c r="AG173" s="99">
        <v>245942</v>
      </c>
      <c r="AH173" s="357"/>
      <c r="AI173" s="97"/>
      <c r="AJ173" s="391"/>
      <c r="AK173" s="56"/>
      <c r="AL173" s="56"/>
      <c r="AM173" s="56"/>
    </row>
    <row r="174" spans="1:39" s="223" customFormat="1" ht="45" customHeight="1">
      <c r="A174" s="189" t="s">
        <v>563</v>
      </c>
      <c r="B174" s="99"/>
      <c r="C174" s="333" t="s">
        <v>26</v>
      </c>
      <c r="D174" s="147"/>
      <c r="E174" s="99"/>
      <c r="F174" s="97"/>
      <c r="G174" s="98"/>
      <c r="H174" s="96" t="s">
        <v>566</v>
      </c>
      <c r="I174" s="97"/>
      <c r="J174" s="99"/>
      <c r="K174" s="99"/>
      <c r="L174" s="453"/>
      <c r="M174" s="503"/>
      <c r="N174" s="476"/>
      <c r="O174" s="99"/>
      <c r="P174" s="194"/>
      <c r="Q174" s="99"/>
      <c r="R174" s="118"/>
      <c r="S174" s="118"/>
      <c r="T174" s="118"/>
      <c r="U174" s="99"/>
      <c r="V174" s="99"/>
      <c r="W174" s="99"/>
      <c r="X174" s="99"/>
      <c r="Y174" s="99"/>
      <c r="Z174" s="118"/>
      <c r="AA174" s="55"/>
      <c r="AB174" s="59"/>
      <c r="AC174" s="59"/>
      <c r="AD174" s="59"/>
      <c r="AE174" s="59"/>
      <c r="AF174" s="55"/>
      <c r="AG174" s="99">
        <v>614345</v>
      </c>
      <c r="AH174" s="357"/>
      <c r="AI174" s="97"/>
      <c r="AJ174" s="391"/>
      <c r="AK174" s="56"/>
      <c r="AL174" s="56"/>
      <c r="AM174" s="56"/>
    </row>
    <row r="175" spans="1:39" s="223" customFormat="1" ht="45" customHeight="1">
      <c r="A175" s="189" t="s">
        <v>565</v>
      </c>
      <c r="B175" s="99"/>
      <c r="C175" s="333" t="s">
        <v>26</v>
      </c>
      <c r="D175" s="147"/>
      <c r="E175" s="99"/>
      <c r="F175" s="97"/>
      <c r="G175" s="98"/>
      <c r="H175" s="96" t="s">
        <v>900</v>
      </c>
      <c r="I175" s="97"/>
      <c r="J175" s="99"/>
      <c r="K175" s="99"/>
      <c r="L175" s="453"/>
      <c r="M175" s="503"/>
      <c r="N175" s="476"/>
      <c r="O175" s="99"/>
      <c r="P175" s="194"/>
      <c r="Q175" s="99"/>
      <c r="R175" s="118"/>
      <c r="S175" s="118"/>
      <c r="T175" s="118"/>
      <c r="U175" s="99"/>
      <c r="V175" s="99"/>
      <c r="W175" s="99"/>
      <c r="X175" s="99"/>
      <c r="Y175" s="99"/>
      <c r="Z175" s="57"/>
      <c r="AA175" s="55"/>
      <c r="AB175" s="59"/>
      <c r="AC175" s="59"/>
      <c r="AD175" s="59"/>
      <c r="AE175" s="59"/>
      <c r="AF175" s="55"/>
      <c r="AG175" s="99">
        <v>611225</v>
      </c>
      <c r="AH175" s="360"/>
      <c r="AI175" s="403"/>
      <c r="AJ175" s="393"/>
      <c r="AK175" s="106"/>
      <c r="AL175" s="106"/>
      <c r="AM175" s="106"/>
    </row>
    <row r="176" spans="1:39" s="223" customFormat="1" ht="45" customHeight="1">
      <c r="A176" s="189" t="s">
        <v>567</v>
      </c>
      <c r="B176" s="99"/>
      <c r="C176" s="333" t="s">
        <v>26</v>
      </c>
      <c r="D176" s="147"/>
      <c r="E176" s="99"/>
      <c r="F176" s="97"/>
      <c r="G176" s="98"/>
      <c r="H176" s="96" t="s">
        <v>568</v>
      </c>
      <c r="I176" s="97"/>
      <c r="J176" s="99"/>
      <c r="K176" s="99"/>
      <c r="L176" s="453"/>
      <c r="M176" s="503"/>
      <c r="N176" s="476"/>
      <c r="O176" s="99"/>
      <c r="P176" s="194"/>
      <c r="Q176" s="99"/>
      <c r="R176" s="118"/>
      <c r="S176" s="118"/>
      <c r="T176" s="118"/>
      <c r="U176" s="99"/>
      <c r="V176" s="99"/>
      <c r="W176" s="99"/>
      <c r="X176" s="99"/>
      <c r="Y176" s="99"/>
      <c r="Z176" s="57"/>
      <c r="AA176" s="55"/>
      <c r="AB176" s="59"/>
      <c r="AC176" s="59"/>
      <c r="AD176" s="59"/>
      <c r="AE176" s="59"/>
      <c r="AF176" s="55"/>
      <c r="AG176" s="99">
        <v>368974</v>
      </c>
      <c r="AH176" s="357"/>
      <c r="AI176" s="97"/>
      <c r="AJ176" s="391"/>
      <c r="AK176" s="56"/>
      <c r="AL176" s="56"/>
      <c r="AM176" s="56"/>
    </row>
    <row r="177" spans="1:39" s="223" customFormat="1" ht="45" customHeight="1">
      <c r="A177" s="189" t="s">
        <v>569</v>
      </c>
      <c r="B177" s="99"/>
      <c r="C177" s="333" t="s">
        <v>26</v>
      </c>
      <c r="D177" s="147"/>
      <c r="E177" s="99"/>
      <c r="F177" s="97"/>
      <c r="G177" s="98"/>
      <c r="H177" s="96" t="s">
        <v>570</v>
      </c>
      <c r="I177" s="97"/>
      <c r="J177" s="99"/>
      <c r="K177" s="99"/>
      <c r="L177" s="453"/>
      <c r="M177" s="503"/>
      <c r="N177" s="476"/>
      <c r="O177" s="99"/>
      <c r="P177" s="194"/>
      <c r="Q177" s="99"/>
      <c r="R177" s="118"/>
      <c r="S177" s="118"/>
      <c r="T177" s="118"/>
      <c r="U177" s="99"/>
      <c r="V177" s="99"/>
      <c r="W177" s="99"/>
      <c r="X177" s="99"/>
      <c r="Y177" s="99"/>
      <c r="Z177" s="57"/>
      <c r="AA177" s="55"/>
      <c r="AB177" s="59"/>
      <c r="AC177" s="59"/>
      <c r="AD177" s="59"/>
      <c r="AE177" s="59"/>
      <c r="AF177" s="55"/>
      <c r="AG177" s="99">
        <v>617234</v>
      </c>
      <c r="AH177" s="357"/>
      <c r="AI177" s="97"/>
      <c r="AJ177" s="391"/>
      <c r="AK177" s="56"/>
      <c r="AL177" s="56"/>
      <c r="AM177" s="56"/>
    </row>
    <row r="178" spans="1:39" s="223" customFormat="1" ht="45" customHeight="1">
      <c r="A178" s="189" t="s">
        <v>571</v>
      </c>
      <c r="B178" s="99"/>
      <c r="C178" s="333" t="s">
        <v>26</v>
      </c>
      <c r="D178" s="147"/>
      <c r="E178" s="99"/>
      <c r="F178" s="97"/>
      <c r="G178" s="98"/>
      <c r="H178" s="96" t="s">
        <v>572</v>
      </c>
      <c r="I178" s="97"/>
      <c r="J178" s="99"/>
      <c r="K178" s="99"/>
      <c r="L178" s="453"/>
      <c r="M178" s="503"/>
      <c r="N178" s="476"/>
      <c r="O178" s="99"/>
      <c r="P178" s="194"/>
      <c r="Q178" s="99"/>
      <c r="R178" s="118"/>
      <c r="S178" s="118"/>
      <c r="T178" s="118"/>
      <c r="U178" s="99"/>
      <c r="V178" s="99"/>
      <c r="W178" s="99" t="s">
        <v>956</v>
      </c>
      <c r="X178" s="99"/>
      <c r="Y178" s="99"/>
      <c r="Z178" s="57"/>
      <c r="AA178" s="55"/>
      <c r="AB178" s="59"/>
      <c r="AC178" s="59"/>
      <c r="AD178" s="59"/>
      <c r="AE178" s="59"/>
      <c r="AF178" s="55"/>
      <c r="AG178" s="99">
        <v>391795</v>
      </c>
      <c r="AH178" s="360"/>
      <c r="AI178" s="403"/>
      <c r="AJ178" s="393"/>
      <c r="AK178" s="106"/>
      <c r="AL178" s="106"/>
      <c r="AM178" s="106"/>
    </row>
    <row r="179" spans="1:39" s="223" customFormat="1" ht="45" customHeight="1">
      <c r="A179" s="189" t="s">
        <v>573</v>
      </c>
      <c r="B179" s="99"/>
      <c r="C179" s="333" t="s">
        <v>26</v>
      </c>
      <c r="D179" s="147"/>
      <c r="E179" s="99"/>
      <c r="F179" s="97"/>
      <c r="G179" s="98"/>
      <c r="H179" s="96" t="s">
        <v>574</v>
      </c>
      <c r="I179" s="97"/>
      <c r="J179" s="99"/>
      <c r="K179" s="99"/>
      <c r="L179" s="453"/>
      <c r="M179" s="503"/>
      <c r="N179" s="476"/>
      <c r="O179" s="99"/>
      <c r="P179" s="194"/>
      <c r="Q179" s="99"/>
      <c r="R179" s="118"/>
      <c r="S179" s="118"/>
      <c r="T179" s="118"/>
      <c r="U179" s="99"/>
      <c r="V179" s="99"/>
      <c r="W179" s="99" t="s">
        <v>956</v>
      </c>
      <c r="X179" s="99"/>
      <c r="Y179" s="99"/>
      <c r="Z179" s="57"/>
      <c r="AA179" s="55"/>
      <c r="AB179" s="59"/>
      <c r="AC179" s="59"/>
      <c r="AD179" s="59"/>
      <c r="AE179" s="59"/>
      <c r="AF179" s="55"/>
      <c r="AG179" s="99">
        <v>222840</v>
      </c>
      <c r="AH179" s="357"/>
      <c r="AI179" s="97"/>
      <c r="AJ179" s="391"/>
      <c r="AK179" s="56"/>
      <c r="AL179" s="56"/>
      <c r="AM179" s="56"/>
    </row>
    <row r="180" spans="1:39" s="223" customFormat="1" ht="45" customHeight="1">
      <c r="A180" s="189" t="s">
        <v>575</v>
      </c>
      <c r="B180" s="99"/>
      <c r="C180" s="333" t="s">
        <v>26</v>
      </c>
      <c r="D180" s="147"/>
      <c r="E180" s="99"/>
      <c r="F180" s="97"/>
      <c r="G180" s="98"/>
      <c r="H180" s="96" t="s">
        <v>576</v>
      </c>
      <c r="I180" s="97"/>
      <c r="J180" s="99"/>
      <c r="K180" s="99"/>
      <c r="L180" s="453"/>
      <c r="M180" s="503"/>
      <c r="N180" s="476"/>
      <c r="O180" s="99"/>
      <c r="P180" s="194"/>
      <c r="Q180" s="99"/>
      <c r="R180" s="118"/>
      <c r="S180" s="118"/>
      <c r="T180" s="118"/>
      <c r="U180" s="99"/>
      <c r="V180" s="99"/>
      <c r="W180" s="99"/>
      <c r="X180" s="99"/>
      <c r="Y180" s="99"/>
      <c r="Z180" s="57"/>
      <c r="AA180" s="55"/>
      <c r="AB180" s="59"/>
      <c r="AC180" s="59"/>
      <c r="AD180" s="59"/>
      <c r="AE180" s="59"/>
      <c r="AF180" s="55"/>
      <c r="AG180" s="99">
        <v>481682</v>
      </c>
      <c r="AH180" s="360"/>
      <c r="AI180" s="403"/>
      <c r="AJ180" s="393"/>
      <c r="AK180" s="106"/>
      <c r="AL180" s="106"/>
      <c r="AM180" s="106"/>
    </row>
    <row r="181" spans="1:39" s="223" customFormat="1" ht="45" customHeight="1">
      <c r="A181" s="189" t="s">
        <v>577</v>
      </c>
      <c r="B181" s="99"/>
      <c r="C181" s="333" t="s">
        <v>26</v>
      </c>
      <c r="D181" s="147"/>
      <c r="E181" s="99"/>
      <c r="F181" s="97"/>
      <c r="G181" s="98"/>
      <c r="H181" s="96" t="s">
        <v>578</v>
      </c>
      <c r="I181" s="97"/>
      <c r="J181" s="99"/>
      <c r="K181" s="99"/>
      <c r="L181" s="453"/>
      <c r="M181" s="503"/>
      <c r="N181" s="476"/>
      <c r="O181" s="99"/>
      <c r="P181" s="194"/>
      <c r="Q181" s="99"/>
      <c r="R181" s="118"/>
      <c r="S181" s="118"/>
      <c r="T181" s="118"/>
      <c r="U181" s="99"/>
      <c r="V181" s="99"/>
      <c r="W181" s="99"/>
      <c r="X181" s="99"/>
      <c r="Y181" s="99"/>
      <c r="Z181" s="57"/>
      <c r="AA181" s="55"/>
      <c r="AB181" s="59"/>
      <c r="AC181" s="59"/>
      <c r="AD181" s="59"/>
      <c r="AE181" s="59"/>
      <c r="AF181" s="55"/>
      <c r="AG181" s="99">
        <v>618213</v>
      </c>
      <c r="AH181" s="376"/>
      <c r="AI181" s="412"/>
      <c r="AJ181" s="394"/>
      <c r="AK181" s="109"/>
      <c r="AL181" s="109"/>
      <c r="AM181" s="109"/>
    </row>
    <row r="182" spans="1:39" s="223" customFormat="1" ht="45" customHeight="1">
      <c r="A182" s="189" t="s">
        <v>579</v>
      </c>
      <c r="B182" s="99"/>
      <c r="C182" s="333" t="s">
        <v>26</v>
      </c>
      <c r="D182" s="147"/>
      <c r="E182" s="99"/>
      <c r="F182" s="97"/>
      <c r="G182" s="98"/>
      <c r="H182" s="96" t="s">
        <v>581</v>
      </c>
      <c r="I182" s="97"/>
      <c r="J182" s="99"/>
      <c r="K182" s="99"/>
      <c r="L182" s="453"/>
      <c r="M182" s="503"/>
      <c r="N182" s="476"/>
      <c r="O182" s="99"/>
      <c r="P182" s="194"/>
      <c r="Q182" s="99"/>
      <c r="R182" s="118"/>
      <c r="S182" s="118"/>
      <c r="T182" s="118"/>
      <c r="U182" s="99"/>
      <c r="V182" s="99"/>
      <c r="W182" s="99"/>
      <c r="X182" s="99"/>
      <c r="Y182" s="99"/>
      <c r="Z182" s="57"/>
      <c r="AA182" s="55"/>
      <c r="AB182" s="59"/>
      <c r="AC182" s="59"/>
      <c r="AD182" s="59"/>
      <c r="AE182" s="59"/>
      <c r="AF182" s="55"/>
      <c r="AG182" s="99">
        <v>611701</v>
      </c>
      <c r="AH182" s="357"/>
      <c r="AI182" s="97"/>
      <c r="AJ182" s="391"/>
      <c r="AK182" s="56"/>
      <c r="AL182" s="56"/>
      <c r="AM182" s="56"/>
    </row>
    <row r="183" spans="1:39" s="223" customFormat="1" ht="45" customHeight="1">
      <c r="A183" s="189" t="s">
        <v>580</v>
      </c>
      <c r="B183" s="99"/>
      <c r="C183" s="333" t="s">
        <v>26</v>
      </c>
      <c r="D183" s="147"/>
      <c r="E183" s="99"/>
      <c r="F183" s="97"/>
      <c r="G183" s="98"/>
      <c r="H183" s="96" t="s">
        <v>583</v>
      </c>
      <c r="I183" s="97"/>
      <c r="J183" s="99"/>
      <c r="K183" s="99"/>
      <c r="L183" s="453"/>
      <c r="M183" s="503"/>
      <c r="N183" s="476"/>
      <c r="O183" s="99"/>
      <c r="P183" s="194"/>
      <c r="Q183" s="99"/>
      <c r="R183" s="118"/>
      <c r="S183" s="118"/>
      <c r="T183" s="118"/>
      <c r="U183" s="99"/>
      <c r="V183" s="99"/>
      <c r="W183" s="99"/>
      <c r="X183" s="99"/>
      <c r="Y183" s="99"/>
      <c r="Z183" s="57"/>
      <c r="AA183" s="55"/>
      <c r="AB183" s="59"/>
      <c r="AC183" s="59"/>
      <c r="AD183" s="59"/>
      <c r="AE183" s="59"/>
      <c r="AF183" s="55"/>
      <c r="AG183" s="99">
        <v>251431</v>
      </c>
      <c r="AH183" s="357"/>
      <c r="AI183" s="97"/>
      <c r="AJ183" s="391"/>
      <c r="AK183" s="56"/>
      <c r="AL183" s="56"/>
      <c r="AM183" s="56"/>
    </row>
    <row r="184" spans="1:39" s="223" customFormat="1" ht="45" customHeight="1">
      <c r="A184" s="189" t="s">
        <v>582</v>
      </c>
      <c r="B184" s="99"/>
      <c r="C184" s="333" t="s">
        <v>26</v>
      </c>
      <c r="D184" s="147"/>
      <c r="E184" s="99"/>
      <c r="F184" s="97"/>
      <c r="G184" s="98"/>
      <c r="H184" s="96" t="s">
        <v>584</v>
      </c>
      <c r="I184" s="97"/>
      <c r="J184" s="99"/>
      <c r="K184" s="99"/>
      <c r="L184" s="453"/>
      <c r="M184" s="503"/>
      <c r="N184" s="476"/>
      <c r="O184" s="99"/>
      <c r="P184" s="194"/>
      <c r="Q184" s="99"/>
      <c r="R184" s="118"/>
      <c r="S184" s="118"/>
      <c r="T184" s="118"/>
      <c r="U184" s="99"/>
      <c r="V184" s="99"/>
      <c r="W184" s="99"/>
      <c r="X184" s="99"/>
      <c r="Y184" s="99"/>
      <c r="Z184" s="226"/>
      <c r="AA184" s="226"/>
      <c r="AB184" s="237"/>
      <c r="AC184" s="237"/>
      <c r="AD184" s="237"/>
      <c r="AE184" s="237"/>
      <c r="AF184" s="176"/>
      <c r="AG184" s="152">
        <v>623999</v>
      </c>
      <c r="AH184" s="360"/>
      <c r="AI184" s="403"/>
      <c r="AJ184" s="393"/>
      <c r="AK184" s="106"/>
      <c r="AL184" s="106"/>
      <c r="AM184" s="106"/>
    </row>
    <row r="185" spans="1:39" s="223" customFormat="1" ht="45" customHeight="1">
      <c r="A185" s="189" t="s">
        <v>585</v>
      </c>
      <c r="B185" s="99"/>
      <c r="C185" s="333" t="s">
        <v>26</v>
      </c>
      <c r="D185" s="147"/>
      <c r="E185" s="99"/>
      <c r="F185" s="97"/>
      <c r="G185" s="98"/>
      <c r="H185" s="96" t="s">
        <v>588</v>
      </c>
      <c r="I185" s="97"/>
      <c r="J185" s="99"/>
      <c r="K185" s="99"/>
      <c r="L185" s="453"/>
      <c r="M185" s="503"/>
      <c r="N185" s="476"/>
      <c r="O185" s="99"/>
      <c r="P185" s="194"/>
      <c r="Q185" s="99"/>
      <c r="R185" s="118"/>
      <c r="S185" s="118"/>
      <c r="T185" s="118"/>
      <c r="U185" s="99"/>
      <c r="V185" s="99"/>
      <c r="W185" s="99"/>
      <c r="X185" s="99"/>
      <c r="Y185" s="99"/>
      <c r="Z185" s="226"/>
      <c r="AA185" s="226"/>
      <c r="AB185" s="237"/>
      <c r="AC185" s="237"/>
      <c r="AD185" s="237"/>
      <c r="AE185" s="237"/>
      <c r="AF185" s="176"/>
      <c r="AG185" s="152">
        <v>602309</v>
      </c>
      <c r="AH185" s="357"/>
      <c r="AI185" s="97"/>
      <c r="AJ185" s="391"/>
      <c r="AK185" s="56"/>
      <c r="AL185" s="56"/>
      <c r="AM185" s="56"/>
    </row>
    <row r="186" spans="1:39" s="223" customFormat="1" ht="45" customHeight="1">
      <c r="A186" s="189" t="s">
        <v>586</v>
      </c>
      <c r="B186" s="99"/>
      <c r="C186" s="333" t="s">
        <v>26</v>
      </c>
      <c r="D186" s="147"/>
      <c r="E186" s="99"/>
      <c r="F186" s="97"/>
      <c r="G186" s="98"/>
      <c r="H186" s="96" t="s">
        <v>902</v>
      </c>
      <c r="I186" s="97"/>
      <c r="J186" s="99"/>
      <c r="K186" s="99"/>
      <c r="L186" s="453"/>
      <c r="M186" s="503"/>
      <c r="N186" s="476"/>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57"/>
      <c r="AI186" s="97"/>
      <c r="AJ186" s="198"/>
      <c r="AK186" s="46"/>
      <c r="AL186" s="46"/>
      <c r="AM186" s="46"/>
    </row>
    <row r="187" spans="1:39" s="223" customFormat="1" ht="45" customHeight="1">
      <c r="A187" s="189" t="s">
        <v>587</v>
      </c>
      <c r="B187" s="99"/>
      <c r="C187" s="333" t="s">
        <v>26</v>
      </c>
      <c r="D187" s="147"/>
      <c r="E187" s="99"/>
      <c r="F187" s="97"/>
      <c r="G187" s="98"/>
      <c r="H187" s="96" t="s">
        <v>903</v>
      </c>
      <c r="I187" s="97"/>
      <c r="J187" s="99"/>
      <c r="K187" s="99"/>
      <c r="L187" s="453"/>
      <c r="M187" s="503"/>
      <c r="N187" s="476"/>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57" t="s">
        <v>1077</v>
      </c>
      <c r="AI187" s="97"/>
      <c r="AJ187" s="391"/>
      <c r="AK187" s="56"/>
      <c r="AL187" s="56"/>
      <c r="AM187" s="56"/>
    </row>
    <row r="188" spans="1:39" s="223" customFormat="1" ht="45" customHeight="1">
      <c r="A188" s="189" t="s">
        <v>589</v>
      </c>
      <c r="B188" s="99"/>
      <c r="C188" s="333" t="s">
        <v>26</v>
      </c>
      <c r="D188" s="147"/>
      <c r="E188" s="99"/>
      <c r="F188" s="97"/>
      <c r="G188" s="98"/>
      <c r="H188" s="96" t="s">
        <v>1078</v>
      </c>
      <c r="I188" s="97"/>
      <c r="J188" s="99"/>
      <c r="K188" s="99"/>
      <c r="L188" s="453"/>
      <c r="M188" s="503"/>
      <c r="N188" s="476"/>
      <c r="O188" s="99"/>
      <c r="P188" s="194"/>
      <c r="Q188" s="99"/>
      <c r="R188" s="118"/>
      <c r="S188" s="118"/>
      <c r="T188" s="118"/>
      <c r="U188" s="99"/>
      <c r="V188" s="99"/>
      <c r="W188" s="99"/>
      <c r="X188" s="99"/>
      <c r="Y188" s="99"/>
      <c r="Z188" s="226"/>
      <c r="AA188" s="226"/>
      <c r="AB188" s="237"/>
      <c r="AC188" s="237"/>
      <c r="AD188" s="237"/>
      <c r="AE188" s="237"/>
      <c r="AF188" s="176"/>
      <c r="AG188" s="152">
        <v>486798</v>
      </c>
      <c r="AH188" s="357"/>
      <c r="AI188" s="97"/>
      <c r="AJ188" s="391"/>
      <c r="AK188" s="56"/>
      <c r="AL188" s="56" t="s">
        <v>1079</v>
      </c>
      <c r="AM188" s="56"/>
    </row>
    <row r="189" spans="1:39" s="223" customFormat="1" ht="62.4" customHeight="1">
      <c r="A189" s="189" t="s">
        <v>590</v>
      </c>
      <c r="B189" s="99"/>
      <c r="C189" s="333" t="s">
        <v>26</v>
      </c>
      <c r="D189" s="147"/>
      <c r="E189" s="99"/>
      <c r="F189" s="97"/>
      <c r="G189" s="98"/>
      <c r="H189" s="96" t="s">
        <v>592</v>
      </c>
      <c r="I189" s="97"/>
      <c r="J189" s="99"/>
      <c r="K189" s="99"/>
      <c r="L189" s="453"/>
      <c r="M189" s="503"/>
      <c r="N189" s="476"/>
      <c r="O189" s="99"/>
      <c r="P189" s="194"/>
      <c r="Q189" s="99"/>
      <c r="R189" s="118"/>
      <c r="S189" s="118"/>
      <c r="T189" s="118"/>
      <c r="U189" s="99"/>
      <c r="V189" s="99"/>
      <c r="W189" s="99"/>
      <c r="X189" s="99"/>
      <c r="Y189" s="99"/>
      <c r="Z189" s="226"/>
      <c r="AA189" s="226"/>
      <c r="AB189" s="237"/>
      <c r="AC189" s="237"/>
      <c r="AD189" s="237"/>
      <c r="AE189" s="237"/>
      <c r="AF189" s="176"/>
      <c r="AG189" s="152">
        <v>471011</v>
      </c>
      <c r="AH189" s="357" t="s">
        <v>1077</v>
      </c>
      <c r="AI189" s="97"/>
      <c r="AJ189" s="391"/>
      <c r="AK189" s="56"/>
      <c r="AL189" s="56"/>
      <c r="AM189" s="56"/>
    </row>
    <row r="190" spans="1:39" s="223" customFormat="1" ht="45" customHeight="1">
      <c r="A190" s="189" t="s">
        <v>591</v>
      </c>
      <c r="B190" s="99"/>
      <c r="C190" s="333" t="s">
        <v>26</v>
      </c>
      <c r="D190" s="147"/>
      <c r="E190" s="99"/>
      <c r="F190" s="97"/>
      <c r="G190" s="98"/>
      <c r="H190" s="96" t="s">
        <v>593</v>
      </c>
      <c r="I190" s="97"/>
      <c r="J190" s="99"/>
      <c r="K190" s="99"/>
      <c r="L190" s="453"/>
      <c r="M190" s="503"/>
      <c r="N190" s="476"/>
      <c r="O190" s="99"/>
      <c r="P190" s="194"/>
      <c r="Q190" s="99"/>
      <c r="R190" s="118"/>
      <c r="S190" s="118"/>
      <c r="T190" s="118"/>
      <c r="U190" s="99"/>
      <c r="V190" s="99"/>
      <c r="W190" s="99"/>
      <c r="X190" s="99"/>
      <c r="Y190" s="99"/>
      <c r="Z190" s="226"/>
      <c r="AA190" s="226"/>
      <c r="AB190" s="237"/>
      <c r="AC190" s="237"/>
      <c r="AD190" s="237"/>
      <c r="AE190" s="237"/>
      <c r="AF190" s="176"/>
      <c r="AG190" s="152">
        <v>470674</v>
      </c>
      <c r="AH190" s="357"/>
      <c r="AI190" s="97"/>
      <c r="AJ190" s="391"/>
      <c r="AK190" s="56"/>
      <c r="AL190" s="56"/>
      <c r="AM190" s="56"/>
    </row>
    <row r="191" spans="1:39" s="223" customFormat="1" ht="75" customHeight="1">
      <c r="A191" s="189">
        <v>6</v>
      </c>
      <c r="B191" s="99"/>
      <c r="C191" s="333" t="s">
        <v>26</v>
      </c>
      <c r="D191" s="147"/>
      <c r="E191" s="99"/>
      <c r="F191" s="97"/>
      <c r="G191" s="98" t="s">
        <v>594</v>
      </c>
      <c r="H191" s="96" t="s">
        <v>1299</v>
      </c>
      <c r="I191" s="97" t="s">
        <v>550</v>
      </c>
      <c r="J191" s="99">
        <v>1</v>
      </c>
      <c r="K191" s="99" t="s">
        <v>185</v>
      </c>
      <c r="L191" s="440">
        <v>900000</v>
      </c>
      <c r="M191" s="496"/>
      <c r="N191" s="476">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57" t="s">
        <v>904</v>
      </c>
      <c r="AI191" s="97"/>
      <c r="AJ191" s="391"/>
      <c r="AK191" s="56"/>
      <c r="AL191" s="56"/>
      <c r="AM191" s="56"/>
    </row>
    <row r="192" spans="1:39" s="223" customFormat="1" ht="45" customHeight="1">
      <c r="A192" s="189" t="s">
        <v>595</v>
      </c>
      <c r="B192" s="99"/>
      <c r="C192" s="333" t="s">
        <v>26</v>
      </c>
      <c r="D192" s="147"/>
      <c r="E192" s="99"/>
      <c r="F192" s="97"/>
      <c r="G192" s="98"/>
      <c r="H192" s="96" t="s">
        <v>596</v>
      </c>
      <c r="I192" s="97"/>
      <c r="J192" s="99"/>
      <c r="K192" s="99"/>
      <c r="L192" s="453"/>
      <c r="M192" s="503"/>
      <c r="N192" s="476"/>
      <c r="O192" s="99"/>
      <c r="P192" s="194"/>
      <c r="Q192" s="99"/>
      <c r="R192" s="118"/>
      <c r="S192" s="118"/>
      <c r="T192" s="118"/>
      <c r="U192" s="99"/>
      <c r="V192" s="99"/>
      <c r="W192" s="99"/>
      <c r="X192" s="99"/>
      <c r="Y192" s="99"/>
      <c r="Z192" s="226"/>
      <c r="AA192" s="226"/>
      <c r="AB192" s="237"/>
      <c r="AC192" s="237"/>
      <c r="AD192" s="237"/>
      <c r="AE192" s="237"/>
      <c r="AF192" s="176"/>
      <c r="AG192" s="152">
        <v>616032</v>
      </c>
      <c r="AH192" s="377"/>
      <c r="AI192" s="413"/>
      <c r="AJ192" s="395"/>
      <c r="AK192" s="61"/>
      <c r="AL192" s="61"/>
      <c r="AM192" s="61"/>
    </row>
    <row r="193" spans="1:39" s="223" customFormat="1" ht="45" customHeight="1">
      <c r="A193" s="189" t="s">
        <v>597</v>
      </c>
      <c r="B193" s="99"/>
      <c r="C193" s="333" t="s">
        <v>26</v>
      </c>
      <c r="D193" s="147"/>
      <c r="E193" s="99"/>
      <c r="F193" s="97"/>
      <c r="G193" s="98"/>
      <c r="H193" s="96" t="s">
        <v>598</v>
      </c>
      <c r="I193" s="97"/>
      <c r="J193" s="99"/>
      <c r="K193" s="99"/>
      <c r="L193" s="453"/>
      <c r="M193" s="503"/>
      <c r="N193" s="476"/>
      <c r="O193" s="99"/>
      <c r="P193" s="194"/>
      <c r="Q193" s="99"/>
      <c r="R193" s="118"/>
      <c r="S193" s="118"/>
      <c r="T193" s="118"/>
      <c r="U193" s="99"/>
      <c r="V193" s="99"/>
      <c r="W193" s="99"/>
      <c r="X193" s="99"/>
      <c r="Y193" s="99"/>
      <c r="Z193" s="226"/>
      <c r="AA193" s="226"/>
      <c r="AB193" s="237"/>
      <c r="AC193" s="237"/>
      <c r="AD193" s="237"/>
      <c r="AE193" s="237"/>
      <c r="AF193" s="176"/>
      <c r="AG193" s="152">
        <v>461461</v>
      </c>
      <c r="AH193" s="377"/>
      <c r="AI193" s="413"/>
      <c r="AJ193" s="395"/>
      <c r="AK193" s="61"/>
      <c r="AL193" s="61"/>
      <c r="AM193" s="61"/>
    </row>
    <row r="194" spans="1:39" s="223" customFormat="1" ht="45" customHeight="1">
      <c r="A194" s="189" t="s">
        <v>599</v>
      </c>
      <c r="B194" s="99"/>
      <c r="C194" s="333" t="s">
        <v>26</v>
      </c>
      <c r="D194" s="147"/>
      <c r="E194" s="99"/>
      <c r="F194" s="97"/>
      <c r="G194" s="98"/>
      <c r="H194" s="96" t="s">
        <v>600</v>
      </c>
      <c r="I194" s="97"/>
      <c r="J194" s="99"/>
      <c r="K194" s="99"/>
      <c r="L194" s="453"/>
      <c r="M194" s="503"/>
      <c r="N194" s="476"/>
      <c r="O194" s="99"/>
      <c r="P194" s="194"/>
      <c r="Q194" s="99"/>
      <c r="R194" s="118"/>
      <c r="S194" s="118"/>
      <c r="T194" s="118"/>
      <c r="U194" s="99"/>
      <c r="V194" s="99"/>
      <c r="W194" s="99"/>
      <c r="X194" s="99"/>
      <c r="Y194" s="99"/>
      <c r="Z194" s="226"/>
      <c r="AA194" s="226"/>
      <c r="AB194" s="237"/>
      <c r="AC194" s="237"/>
      <c r="AD194" s="237"/>
      <c r="AE194" s="237"/>
      <c r="AF194" s="176"/>
      <c r="AG194" s="152">
        <v>458597</v>
      </c>
      <c r="AH194" s="377"/>
      <c r="AI194" s="413"/>
      <c r="AJ194" s="395"/>
      <c r="AK194" s="61"/>
      <c r="AL194" s="61"/>
      <c r="AM194" s="61"/>
    </row>
    <row r="195" spans="1:39" s="223" customFormat="1" ht="45" customHeight="1">
      <c r="A195" s="189" t="s">
        <v>601</v>
      </c>
      <c r="B195" s="99"/>
      <c r="C195" s="333" t="s">
        <v>26</v>
      </c>
      <c r="D195" s="147"/>
      <c r="E195" s="99"/>
      <c r="F195" s="97"/>
      <c r="G195" s="98"/>
      <c r="H195" s="96" t="s">
        <v>602</v>
      </c>
      <c r="I195" s="97"/>
      <c r="J195" s="99"/>
      <c r="K195" s="99"/>
      <c r="L195" s="453"/>
      <c r="M195" s="503"/>
      <c r="N195" s="476"/>
      <c r="O195" s="99"/>
      <c r="P195" s="194"/>
      <c r="Q195" s="99"/>
      <c r="R195" s="118"/>
      <c r="S195" s="118"/>
      <c r="T195" s="118"/>
      <c r="U195" s="99"/>
      <c r="V195" s="99"/>
      <c r="W195" s="99"/>
      <c r="X195" s="99"/>
      <c r="Y195" s="99"/>
      <c r="Z195" s="181"/>
      <c r="AA195" s="182"/>
      <c r="AB195" s="238"/>
      <c r="AC195" s="238"/>
      <c r="AD195" s="238"/>
      <c r="AE195" s="238"/>
      <c r="AF195" s="129"/>
      <c r="AG195" s="152">
        <v>472755</v>
      </c>
      <c r="AH195" s="377"/>
      <c r="AI195" s="413"/>
      <c r="AJ195" s="395"/>
      <c r="AK195" s="61"/>
      <c r="AL195" s="61"/>
      <c r="AM195" s="61"/>
    </row>
    <row r="196" spans="1:39" s="223" customFormat="1" ht="45" customHeight="1">
      <c r="A196" s="189" t="s">
        <v>603</v>
      </c>
      <c r="B196" s="99"/>
      <c r="C196" s="333" t="s">
        <v>26</v>
      </c>
      <c r="D196" s="147"/>
      <c r="E196" s="99"/>
      <c r="F196" s="97"/>
      <c r="G196" s="98"/>
      <c r="H196" s="96" t="s">
        <v>604</v>
      </c>
      <c r="I196" s="97"/>
      <c r="J196" s="99"/>
      <c r="K196" s="99"/>
      <c r="L196" s="453"/>
      <c r="M196" s="503"/>
      <c r="N196" s="476"/>
      <c r="O196" s="99"/>
      <c r="P196" s="194"/>
      <c r="Q196" s="99"/>
      <c r="R196" s="118"/>
      <c r="S196" s="118"/>
      <c r="T196" s="118"/>
      <c r="U196" s="99"/>
      <c r="V196" s="99"/>
      <c r="W196" s="99"/>
      <c r="X196" s="99"/>
      <c r="Y196" s="99"/>
      <c r="Z196" s="181"/>
      <c r="AA196" s="182"/>
      <c r="AB196" s="238"/>
      <c r="AC196" s="238"/>
      <c r="AD196" s="238"/>
      <c r="AE196" s="238"/>
      <c r="AF196" s="129"/>
      <c r="AG196" s="152">
        <v>463528</v>
      </c>
      <c r="AH196" s="377"/>
      <c r="AI196" s="413"/>
      <c r="AJ196" s="395"/>
      <c r="AK196" s="61"/>
      <c r="AL196" s="61"/>
      <c r="AM196" s="61"/>
    </row>
    <row r="197" spans="1:39" s="223" customFormat="1" ht="45" customHeight="1">
      <c r="A197" s="189" t="s">
        <v>605</v>
      </c>
      <c r="B197" s="99"/>
      <c r="C197" s="333" t="s">
        <v>26</v>
      </c>
      <c r="D197" s="147"/>
      <c r="E197" s="99"/>
      <c r="F197" s="97"/>
      <c r="G197" s="98"/>
      <c r="H197" s="96" t="s">
        <v>606</v>
      </c>
      <c r="I197" s="97"/>
      <c r="J197" s="99"/>
      <c r="K197" s="99"/>
      <c r="L197" s="453"/>
      <c r="M197" s="503"/>
      <c r="N197" s="476"/>
      <c r="O197" s="99"/>
      <c r="P197" s="194"/>
      <c r="Q197" s="99"/>
      <c r="R197" s="118"/>
      <c r="S197" s="118"/>
      <c r="T197" s="118"/>
      <c r="U197" s="99"/>
      <c r="V197" s="99"/>
      <c r="W197" s="99"/>
      <c r="X197" s="99"/>
      <c r="Y197" s="99"/>
      <c r="Z197" s="181"/>
      <c r="AA197" s="182"/>
      <c r="AB197" s="238"/>
      <c r="AC197" s="238"/>
      <c r="AD197" s="238"/>
      <c r="AE197" s="238"/>
      <c r="AF197" s="129"/>
      <c r="AG197" s="152">
        <v>471415</v>
      </c>
      <c r="AH197" s="377"/>
      <c r="AI197" s="413"/>
      <c r="AJ197" s="395"/>
      <c r="AK197" s="61"/>
      <c r="AL197" s="61"/>
      <c r="AM197" s="61"/>
    </row>
    <row r="198" spans="1:39" s="223" customFormat="1" ht="45" customHeight="1">
      <c r="A198" s="189" t="s">
        <v>607</v>
      </c>
      <c r="B198" s="99"/>
      <c r="C198" s="333" t="s">
        <v>26</v>
      </c>
      <c r="D198" s="147"/>
      <c r="E198" s="99"/>
      <c r="F198" s="97"/>
      <c r="G198" s="98"/>
      <c r="H198" s="96" t="s">
        <v>608</v>
      </c>
      <c r="I198" s="97"/>
      <c r="J198" s="99"/>
      <c r="K198" s="99"/>
      <c r="L198" s="453"/>
      <c r="M198" s="503"/>
      <c r="N198" s="476"/>
      <c r="O198" s="99"/>
      <c r="P198" s="194"/>
      <c r="Q198" s="99"/>
      <c r="R198" s="118"/>
      <c r="S198" s="118"/>
      <c r="T198" s="118"/>
      <c r="U198" s="99"/>
      <c r="V198" s="99"/>
      <c r="W198" s="99"/>
      <c r="X198" s="99"/>
      <c r="Y198" s="99"/>
      <c r="Z198" s="181"/>
      <c r="AA198" s="182"/>
      <c r="AB198" s="238"/>
      <c r="AC198" s="238"/>
      <c r="AD198" s="238"/>
      <c r="AE198" s="238"/>
      <c r="AF198" s="129"/>
      <c r="AG198" s="152">
        <v>429012</v>
      </c>
      <c r="AH198" s="377"/>
      <c r="AI198" s="413"/>
      <c r="AJ198" s="395"/>
      <c r="AK198" s="61"/>
      <c r="AL198" s="61"/>
      <c r="AM198" s="61"/>
    </row>
    <row r="199" spans="1:39" s="223" customFormat="1" ht="45" customHeight="1">
      <c r="A199" s="189" t="s">
        <v>609</v>
      </c>
      <c r="B199" s="99"/>
      <c r="C199" s="333" t="s">
        <v>26</v>
      </c>
      <c r="D199" s="147"/>
      <c r="E199" s="99"/>
      <c r="F199" s="97"/>
      <c r="G199" s="98"/>
      <c r="H199" s="96" t="s">
        <v>610</v>
      </c>
      <c r="I199" s="97"/>
      <c r="J199" s="99"/>
      <c r="K199" s="99"/>
      <c r="L199" s="453"/>
      <c r="M199" s="503"/>
      <c r="N199" s="476"/>
      <c r="O199" s="99"/>
      <c r="P199" s="194"/>
      <c r="Q199" s="99"/>
      <c r="R199" s="118"/>
      <c r="S199" s="118"/>
      <c r="T199" s="118"/>
      <c r="U199" s="99"/>
      <c r="V199" s="99"/>
      <c r="W199" s="99"/>
      <c r="X199" s="99"/>
      <c r="Y199" s="99"/>
      <c r="Z199" s="181"/>
      <c r="AA199" s="182"/>
      <c r="AB199" s="238"/>
      <c r="AC199" s="238"/>
      <c r="AD199" s="238"/>
      <c r="AE199" s="238"/>
      <c r="AF199" s="129"/>
      <c r="AG199" s="152">
        <v>340311</v>
      </c>
      <c r="AH199" s="377"/>
      <c r="AI199" s="413"/>
      <c r="AJ199" s="395"/>
      <c r="AK199" s="61"/>
      <c r="AL199" s="61"/>
      <c r="AM199" s="61"/>
    </row>
    <row r="200" spans="1:39" s="223" customFormat="1" ht="45" customHeight="1">
      <c r="A200" s="189" t="s">
        <v>611</v>
      </c>
      <c r="B200" s="99"/>
      <c r="C200" s="333" t="s">
        <v>26</v>
      </c>
      <c r="D200" s="147"/>
      <c r="E200" s="99"/>
      <c r="F200" s="97"/>
      <c r="G200" s="98"/>
      <c r="H200" s="96" t="s">
        <v>612</v>
      </c>
      <c r="I200" s="97"/>
      <c r="J200" s="99"/>
      <c r="K200" s="99"/>
      <c r="L200" s="453"/>
      <c r="M200" s="503"/>
      <c r="N200" s="476"/>
      <c r="O200" s="99"/>
      <c r="P200" s="194"/>
      <c r="Q200" s="99"/>
      <c r="R200" s="118"/>
      <c r="S200" s="118"/>
      <c r="T200" s="118"/>
      <c r="U200" s="99"/>
      <c r="V200" s="99"/>
      <c r="W200" s="99"/>
      <c r="X200" s="99"/>
      <c r="Y200" s="99"/>
      <c r="Z200" s="183"/>
      <c r="AA200" s="184"/>
      <c r="AB200" s="239"/>
      <c r="AC200" s="239"/>
      <c r="AD200" s="239"/>
      <c r="AE200" s="239"/>
      <c r="AF200" s="185"/>
      <c r="AG200" s="152">
        <v>457223</v>
      </c>
      <c r="AH200" s="377"/>
      <c r="AI200" s="413"/>
      <c r="AJ200" s="395"/>
      <c r="AK200" s="61"/>
      <c r="AL200" s="61"/>
      <c r="AM200" s="61"/>
    </row>
    <row r="201" spans="1:39" s="223" customFormat="1" ht="45" customHeight="1">
      <c r="A201" s="189" t="s">
        <v>613</v>
      </c>
      <c r="B201" s="99"/>
      <c r="C201" s="333" t="s">
        <v>26</v>
      </c>
      <c r="D201" s="147"/>
      <c r="E201" s="99"/>
      <c r="F201" s="97"/>
      <c r="G201" s="98"/>
      <c r="H201" s="96" t="s">
        <v>614</v>
      </c>
      <c r="I201" s="97"/>
      <c r="J201" s="99"/>
      <c r="K201" s="99"/>
      <c r="L201" s="453"/>
      <c r="M201" s="503"/>
      <c r="N201" s="476"/>
      <c r="O201" s="99"/>
      <c r="P201" s="194"/>
      <c r="Q201" s="99"/>
      <c r="R201" s="118"/>
      <c r="S201" s="118"/>
      <c r="T201" s="118"/>
      <c r="U201" s="99"/>
      <c r="V201" s="99"/>
      <c r="W201" s="99"/>
      <c r="X201" s="99"/>
      <c r="Y201" s="99"/>
      <c r="Z201" s="183"/>
      <c r="AA201" s="184"/>
      <c r="AB201" s="239"/>
      <c r="AC201" s="239"/>
      <c r="AD201" s="239"/>
      <c r="AE201" s="239"/>
      <c r="AF201" s="185"/>
      <c r="AG201" s="152">
        <v>419259</v>
      </c>
      <c r="AH201" s="377"/>
      <c r="AI201" s="413"/>
      <c r="AJ201" s="395"/>
      <c r="AK201" s="61"/>
      <c r="AL201" s="61"/>
      <c r="AM201" s="61"/>
    </row>
    <row r="202" spans="1:39" s="223" customFormat="1" ht="45" customHeight="1">
      <c r="A202" s="189" t="s">
        <v>615</v>
      </c>
      <c r="B202" s="99"/>
      <c r="C202" s="333" t="s">
        <v>26</v>
      </c>
      <c r="D202" s="147"/>
      <c r="E202" s="99"/>
      <c r="F202" s="97"/>
      <c r="G202" s="98"/>
      <c r="H202" s="96" t="s">
        <v>616</v>
      </c>
      <c r="I202" s="97"/>
      <c r="J202" s="99"/>
      <c r="K202" s="99"/>
      <c r="L202" s="453"/>
      <c r="M202" s="503"/>
      <c r="N202" s="476"/>
      <c r="O202" s="99"/>
      <c r="P202" s="194"/>
      <c r="Q202" s="99"/>
      <c r="R202" s="118"/>
      <c r="S202" s="118"/>
      <c r="T202" s="118"/>
      <c r="U202" s="99"/>
      <c r="V202" s="99"/>
      <c r="W202" s="99"/>
      <c r="X202" s="99"/>
      <c r="Y202" s="99"/>
      <c r="Z202" s="183"/>
      <c r="AA202" s="184"/>
      <c r="AB202" s="239"/>
      <c r="AC202" s="239"/>
      <c r="AD202" s="239"/>
      <c r="AE202" s="239"/>
      <c r="AF202" s="185"/>
      <c r="AG202" s="152">
        <v>486618</v>
      </c>
      <c r="AH202" s="377"/>
      <c r="AI202" s="413"/>
      <c r="AJ202" s="395"/>
      <c r="AK202" s="61"/>
      <c r="AL202" s="61"/>
      <c r="AM202" s="61"/>
    </row>
    <row r="203" spans="1:39" s="223" customFormat="1" ht="45" customHeight="1">
      <c r="A203" s="189" t="s">
        <v>617</v>
      </c>
      <c r="B203" s="99"/>
      <c r="C203" s="333" t="s">
        <v>26</v>
      </c>
      <c r="D203" s="147"/>
      <c r="E203" s="99"/>
      <c r="F203" s="97"/>
      <c r="G203" s="98"/>
      <c r="H203" s="96" t="s">
        <v>618</v>
      </c>
      <c r="I203" s="97"/>
      <c r="J203" s="99"/>
      <c r="K203" s="99"/>
      <c r="L203" s="453"/>
      <c r="M203" s="503"/>
      <c r="N203" s="476"/>
      <c r="O203" s="99"/>
      <c r="P203" s="194"/>
      <c r="Q203" s="99"/>
      <c r="R203" s="118"/>
      <c r="S203" s="118"/>
      <c r="T203" s="118"/>
      <c r="U203" s="99"/>
      <c r="V203" s="99"/>
      <c r="W203" s="99"/>
      <c r="X203" s="99"/>
      <c r="Y203" s="99"/>
      <c r="Z203" s="176"/>
      <c r="AA203" s="176"/>
      <c r="AB203" s="240"/>
      <c r="AC203" s="240"/>
      <c r="AD203" s="240"/>
      <c r="AE203" s="240"/>
      <c r="AF203" s="176"/>
      <c r="AG203" s="152">
        <v>485627</v>
      </c>
      <c r="AH203" s="377"/>
      <c r="AI203" s="413"/>
      <c r="AJ203" s="395"/>
      <c r="AK203" s="61"/>
      <c r="AL203" s="61"/>
      <c r="AM203" s="61"/>
    </row>
    <row r="204" spans="1:39" s="223" customFormat="1" ht="45" customHeight="1">
      <c r="A204" s="189" t="s">
        <v>619</v>
      </c>
      <c r="B204" s="99"/>
      <c r="C204" s="333" t="s">
        <v>26</v>
      </c>
      <c r="D204" s="147"/>
      <c r="E204" s="99"/>
      <c r="F204" s="97"/>
      <c r="G204" s="98"/>
      <c r="H204" s="96" t="s">
        <v>620</v>
      </c>
      <c r="I204" s="97"/>
      <c r="J204" s="99"/>
      <c r="K204" s="99"/>
      <c r="L204" s="453"/>
      <c r="M204" s="503"/>
      <c r="N204" s="476"/>
      <c r="O204" s="99"/>
      <c r="P204" s="194"/>
      <c r="Q204" s="99"/>
      <c r="R204" s="118"/>
      <c r="S204" s="118"/>
      <c r="T204" s="118"/>
      <c r="U204" s="99"/>
      <c r="V204" s="99"/>
      <c r="W204" s="99"/>
      <c r="X204" s="99"/>
      <c r="Y204" s="99"/>
      <c r="Z204" s="226"/>
      <c r="AA204" s="226"/>
      <c r="AB204" s="237"/>
      <c r="AC204" s="237"/>
      <c r="AD204" s="237"/>
      <c r="AE204" s="237"/>
      <c r="AF204" s="176"/>
      <c r="AG204" s="152">
        <v>338468</v>
      </c>
      <c r="AH204" s="377"/>
      <c r="AI204" s="413"/>
      <c r="AJ204" s="395"/>
      <c r="AK204" s="61"/>
      <c r="AL204" s="61"/>
      <c r="AM204" s="61"/>
    </row>
    <row r="205" spans="1:39" s="223" customFormat="1" ht="45" customHeight="1">
      <c r="A205" s="189" t="s">
        <v>621</v>
      </c>
      <c r="B205" s="99"/>
      <c r="C205" s="333" t="s">
        <v>26</v>
      </c>
      <c r="D205" s="147"/>
      <c r="E205" s="99"/>
      <c r="F205" s="97"/>
      <c r="G205" s="98"/>
      <c r="H205" s="96" t="s">
        <v>622</v>
      </c>
      <c r="I205" s="97"/>
      <c r="J205" s="99"/>
      <c r="K205" s="99"/>
      <c r="L205" s="453"/>
      <c r="M205" s="503"/>
      <c r="N205" s="476"/>
      <c r="O205" s="99"/>
      <c r="P205" s="194"/>
      <c r="Q205" s="99"/>
      <c r="R205" s="118"/>
      <c r="S205" s="118"/>
      <c r="T205" s="118"/>
      <c r="U205" s="99"/>
      <c r="V205" s="99"/>
      <c r="W205" s="99"/>
      <c r="X205" s="99"/>
      <c r="Y205" s="99"/>
      <c r="Z205" s="226"/>
      <c r="AA205" s="226"/>
      <c r="AB205" s="237"/>
      <c r="AC205" s="237"/>
      <c r="AD205" s="237"/>
      <c r="AE205" s="237"/>
      <c r="AF205" s="176"/>
      <c r="AG205" s="152">
        <v>428204</v>
      </c>
      <c r="AH205" s="377"/>
      <c r="AI205" s="413"/>
      <c r="AJ205" s="395"/>
      <c r="AK205" s="61"/>
      <c r="AL205" s="61"/>
      <c r="AM205" s="61"/>
    </row>
    <row r="206" spans="1:39" s="223" customFormat="1" ht="45" customHeight="1">
      <c r="A206" s="189" t="s">
        <v>623</v>
      </c>
      <c r="B206" s="99"/>
      <c r="C206" s="333" t="s">
        <v>26</v>
      </c>
      <c r="D206" s="147"/>
      <c r="E206" s="99"/>
      <c r="F206" s="97"/>
      <c r="G206" s="98"/>
      <c r="H206" s="96" t="s">
        <v>624</v>
      </c>
      <c r="I206" s="97"/>
      <c r="J206" s="99"/>
      <c r="K206" s="99"/>
      <c r="L206" s="453"/>
      <c r="M206" s="503"/>
      <c r="N206" s="476"/>
      <c r="O206" s="99"/>
      <c r="P206" s="194"/>
      <c r="Q206" s="99"/>
      <c r="R206" s="118"/>
      <c r="S206" s="118"/>
      <c r="T206" s="118"/>
      <c r="U206" s="99"/>
      <c r="V206" s="99"/>
      <c r="W206" s="99"/>
      <c r="X206" s="99"/>
      <c r="Y206" s="99"/>
      <c r="Z206" s="226"/>
      <c r="AA206" s="226"/>
      <c r="AB206" s="237"/>
      <c r="AC206" s="237"/>
      <c r="AD206" s="237"/>
      <c r="AE206" s="237"/>
      <c r="AF206" s="176"/>
      <c r="AG206" s="152">
        <v>370526</v>
      </c>
      <c r="AH206" s="377"/>
      <c r="AI206" s="413"/>
      <c r="AJ206" s="395"/>
      <c r="AK206" s="61"/>
      <c r="AL206" s="61"/>
      <c r="AM206" s="61"/>
    </row>
    <row r="207" spans="1:39" s="223" customFormat="1" ht="60" customHeight="1">
      <c r="A207" s="189" t="s">
        <v>625</v>
      </c>
      <c r="B207" s="99"/>
      <c r="C207" s="333" t="s">
        <v>26</v>
      </c>
      <c r="D207" s="147"/>
      <c r="E207" s="99"/>
      <c r="F207" s="97"/>
      <c r="G207" s="123"/>
      <c r="H207" s="96" t="s">
        <v>626</v>
      </c>
      <c r="I207" s="97"/>
      <c r="J207" s="124"/>
      <c r="K207" s="99"/>
      <c r="L207" s="192"/>
      <c r="M207" s="504"/>
      <c r="N207" s="477"/>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57"/>
      <c r="AI207" s="97"/>
      <c r="AJ207" s="391"/>
      <c r="AK207" s="56"/>
      <c r="AL207" s="56"/>
      <c r="AM207" s="56"/>
    </row>
    <row r="208" spans="1:39" s="223" customFormat="1" ht="60" customHeight="1">
      <c r="A208" s="189" t="s">
        <v>627</v>
      </c>
      <c r="B208" s="99"/>
      <c r="C208" s="333" t="s">
        <v>26</v>
      </c>
      <c r="D208" s="147"/>
      <c r="E208" s="99"/>
      <c r="F208" s="97"/>
      <c r="G208" s="123"/>
      <c r="H208" s="96" t="s">
        <v>628</v>
      </c>
      <c r="I208" s="97"/>
      <c r="J208" s="124"/>
      <c r="K208" s="99"/>
      <c r="L208" s="192"/>
      <c r="M208" s="504"/>
      <c r="N208" s="477"/>
      <c r="O208" s="99"/>
      <c r="P208" s="192"/>
      <c r="Q208" s="99"/>
      <c r="R208" s="118"/>
      <c r="S208" s="118"/>
      <c r="T208" s="118"/>
      <c r="U208" s="99"/>
      <c r="V208" s="99"/>
      <c r="W208" s="99"/>
      <c r="X208" s="99"/>
      <c r="Y208" s="99"/>
      <c r="Z208" s="226"/>
      <c r="AA208" s="226"/>
      <c r="AB208" s="237"/>
      <c r="AC208" s="237"/>
      <c r="AD208" s="237"/>
      <c r="AE208" s="237"/>
      <c r="AF208" s="176"/>
      <c r="AG208" s="152">
        <v>10401</v>
      </c>
      <c r="AH208" s="357"/>
      <c r="AI208" s="97"/>
      <c r="AJ208" s="391"/>
      <c r="AK208" s="56"/>
      <c r="AL208" s="56"/>
      <c r="AM208" s="56"/>
    </row>
    <row r="209" spans="1:39" s="223" customFormat="1" ht="45" customHeight="1">
      <c r="A209" s="189" t="s">
        <v>629</v>
      </c>
      <c r="B209" s="99"/>
      <c r="C209" s="333" t="s">
        <v>26</v>
      </c>
      <c r="D209" s="147"/>
      <c r="E209" s="99"/>
      <c r="F209" s="97"/>
      <c r="G209" s="123"/>
      <c r="H209" s="96" t="s">
        <v>630</v>
      </c>
      <c r="I209" s="97"/>
      <c r="J209" s="124"/>
      <c r="K209" s="99"/>
      <c r="L209" s="192"/>
      <c r="M209" s="504"/>
      <c r="N209" s="477"/>
      <c r="O209" s="99"/>
      <c r="P209" s="192"/>
      <c r="Q209" s="99"/>
      <c r="R209" s="118"/>
      <c r="S209" s="118"/>
      <c r="T209" s="118"/>
      <c r="U209" s="99"/>
      <c r="V209" s="99"/>
      <c r="W209" s="99"/>
      <c r="X209" s="99"/>
      <c r="Y209" s="99"/>
      <c r="Z209" s="226"/>
      <c r="AA209" s="226"/>
      <c r="AB209" s="237"/>
      <c r="AC209" s="237"/>
      <c r="AD209" s="237"/>
      <c r="AE209" s="237"/>
      <c r="AF209" s="176"/>
      <c r="AG209" s="152">
        <v>609140</v>
      </c>
      <c r="AH209" s="357"/>
      <c r="AI209" s="97"/>
      <c r="AJ209" s="391"/>
      <c r="AK209" s="56"/>
      <c r="AL209" s="56"/>
      <c r="AM209" s="56"/>
    </row>
    <row r="210" spans="1:39" s="223" customFormat="1" ht="45" customHeight="1">
      <c r="A210" s="189" t="s">
        <v>631</v>
      </c>
      <c r="B210" s="99"/>
      <c r="C210" s="333" t="s">
        <v>26</v>
      </c>
      <c r="D210" s="147"/>
      <c r="E210" s="99"/>
      <c r="F210" s="97"/>
      <c r="G210" s="123"/>
      <c r="H210" s="96" t="s">
        <v>632</v>
      </c>
      <c r="I210" s="97"/>
      <c r="J210" s="124"/>
      <c r="K210" s="99"/>
      <c r="L210" s="192"/>
      <c r="M210" s="504"/>
      <c r="N210" s="477"/>
      <c r="O210" s="99"/>
      <c r="P210" s="192"/>
      <c r="Q210" s="99"/>
      <c r="R210" s="118"/>
      <c r="S210" s="118"/>
      <c r="T210" s="118"/>
      <c r="U210" s="99"/>
      <c r="V210" s="99"/>
      <c r="W210" s="99"/>
      <c r="X210" s="99"/>
      <c r="Y210" s="99"/>
      <c r="Z210" s="226"/>
      <c r="AA210" s="226"/>
      <c r="AB210" s="237"/>
      <c r="AC210" s="237"/>
      <c r="AD210" s="237"/>
      <c r="AE210" s="237"/>
      <c r="AF210" s="176"/>
      <c r="AG210" s="152">
        <v>419859</v>
      </c>
      <c r="AH210" s="357"/>
      <c r="AI210" s="97"/>
      <c r="AJ210" s="391"/>
      <c r="AK210" s="56"/>
      <c r="AL210" s="56"/>
      <c r="AM210" s="56"/>
    </row>
    <row r="211" spans="1:39" s="223" customFormat="1" ht="45" customHeight="1">
      <c r="A211" s="189" t="s">
        <v>633</v>
      </c>
      <c r="B211" s="99"/>
      <c r="C211" s="333" t="s">
        <v>26</v>
      </c>
      <c r="D211" s="147"/>
      <c r="E211" s="99"/>
      <c r="F211" s="97"/>
      <c r="G211" s="123"/>
      <c r="H211" s="96" t="s">
        <v>634</v>
      </c>
      <c r="I211" s="97"/>
      <c r="J211" s="124"/>
      <c r="K211" s="99"/>
      <c r="L211" s="192"/>
      <c r="M211" s="504"/>
      <c r="N211" s="477"/>
      <c r="O211" s="99"/>
      <c r="P211" s="192"/>
      <c r="Q211" s="99"/>
      <c r="R211" s="118"/>
      <c r="S211" s="118"/>
      <c r="T211" s="118"/>
      <c r="U211" s="99"/>
      <c r="V211" s="99"/>
      <c r="W211" s="99"/>
      <c r="X211" s="99"/>
      <c r="Y211" s="99"/>
      <c r="Z211" s="226"/>
      <c r="AA211" s="226"/>
      <c r="AB211" s="237"/>
      <c r="AC211" s="237"/>
      <c r="AD211" s="237"/>
      <c r="AE211" s="237"/>
      <c r="AF211" s="176"/>
      <c r="AG211" s="152">
        <v>486374</v>
      </c>
      <c r="AH211" s="357"/>
      <c r="AI211" s="97"/>
      <c r="AJ211" s="391"/>
      <c r="AK211" s="56"/>
      <c r="AL211" s="56"/>
      <c r="AM211" s="56"/>
    </row>
    <row r="212" spans="1:39" s="223" customFormat="1" ht="45" customHeight="1">
      <c r="A212" s="189" t="s">
        <v>635</v>
      </c>
      <c r="B212" s="99"/>
      <c r="C212" s="333" t="s">
        <v>26</v>
      </c>
      <c r="D212" s="147"/>
      <c r="E212" s="99"/>
      <c r="F212" s="97"/>
      <c r="G212" s="123"/>
      <c r="H212" s="96" t="s">
        <v>636</v>
      </c>
      <c r="I212" s="97"/>
      <c r="J212" s="124"/>
      <c r="K212" s="99"/>
      <c r="L212" s="192"/>
      <c r="M212" s="504"/>
      <c r="N212" s="477"/>
      <c r="O212" s="99"/>
      <c r="P212" s="192"/>
      <c r="Q212" s="99"/>
      <c r="R212" s="118"/>
      <c r="S212" s="118"/>
      <c r="T212" s="118"/>
      <c r="U212" s="99"/>
      <c r="V212" s="99"/>
      <c r="W212" s="99"/>
      <c r="X212" s="99"/>
      <c r="Y212" s="99"/>
      <c r="Z212" s="226"/>
      <c r="AA212" s="226"/>
      <c r="AB212" s="237"/>
      <c r="AC212" s="237"/>
      <c r="AD212" s="237"/>
      <c r="AE212" s="237"/>
      <c r="AF212" s="176"/>
      <c r="AG212" s="152">
        <v>233847</v>
      </c>
      <c r="AH212" s="357"/>
      <c r="AI212" s="97"/>
      <c r="AJ212" s="391"/>
      <c r="AK212" s="56"/>
      <c r="AL212" s="56"/>
      <c r="AM212" s="56"/>
    </row>
    <row r="213" spans="1:39" s="223" customFormat="1" ht="45" customHeight="1">
      <c r="A213" s="189" t="s">
        <v>637</v>
      </c>
      <c r="B213" s="99"/>
      <c r="C213" s="333" t="s">
        <v>26</v>
      </c>
      <c r="D213" s="147"/>
      <c r="E213" s="99"/>
      <c r="F213" s="97"/>
      <c r="G213" s="123"/>
      <c r="H213" s="96" t="s">
        <v>638</v>
      </c>
      <c r="I213" s="97"/>
      <c r="J213" s="124"/>
      <c r="K213" s="99"/>
      <c r="L213" s="192"/>
      <c r="M213" s="504"/>
      <c r="N213" s="477"/>
      <c r="O213" s="99"/>
      <c r="P213" s="192"/>
      <c r="Q213" s="99"/>
      <c r="R213" s="118"/>
      <c r="S213" s="118"/>
      <c r="T213" s="118"/>
      <c r="U213" s="99"/>
      <c r="V213" s="99"/>
      <c r="W213" s="99"/>
      <c r="X213" s="99"/>
      <c r="Y213" s="99"/>
      <c r="Z213" s="226"/>
      <c r="AA213" s="226"/>
      <c r="AB213" s="237"/>
      <c r="AC213" s="237"/>
      <c r="AD213" s="237"/>
      <c r="AE213" s="237"/>
      <c r="AF213" s="176"/>
      <c r="AG213" s="152">
        <v>479661</v>
      </c>
      <c r="AH213" s="357"/>
      <c r="AI213" s="97"/>
      <c r="AJ213" s="391"/>
      <c r="AK213" s="56"/>
      <c r="AL213" s="56"/>
      <c r="AM213" s="56"/>
    </row>
    <row r="214" spans="1:39" s="223" customFormat="1" ht="45" customHeight="1">
      <c r="A214" s="189" t="s">
        <v>639</v>
      </c>
      <c r="B214" s="99"/>
      <c r="C214" s="333" t="s">
        <v>26</v>
      </c>
      <c r="D214" s="147"/>
      <c r="E214" s="99"/>
      <c r="F214" s="97"/>
      <c r="G214" s="123"/>
      <c r="H214" s="96" t="s">
        <v>640</v>
      </c>
      <c r="I214" s="97"/>
      <c r="J214" s="124"/>
      <c r="K214" s="99"/>
      <c r="L214" s="192"/>
      <c r="M214" s="504"/>
      <c r="N214" s="477"/>
      <c r="O214" s="99"/>
      <c r="P214" s="192"/>
      <c r="Q214" s="99"/>
      <c r="R214" s="118"/>
      <c r="S214" s="118"/>
      <c r="T214" s="118"/>
      <c r="U214" s="99"/>
      <c r="V214" s="99"/>
      <c r="W214" s="99"/>
      <c r="X214" s="99"/>
      <c r="Y214" s="99"/>
      <c r="Z214" s="226"/>
      <c r="AA214" s="226"/>
      <c r="AB214" s="237"/>
      <c r="AC214" s="237"/>
      <c r="AD214" s="237"/>
      <c r="AE214" s="237"/>
      <c r="AF214" s="176"/>
      <c r="AG214" s="152">
        <v>437698</v>
      </c>
      <c r="AH214" s="357"/>
      <c r="AI214" s="97"/>
      <c r="AJ214" s="391"/>
      <c r="AK214" s="56"/>
      <c r="AL214" s="56"/>
      <c r="AM214" s="56"/>
    </row>
    <row r="215" spans="1:39" s="223" customFormat="1" ht="45" customHeight="1">
      <c r="A215" s="189" t="s">
        <v>641</v>
      </c>
      <c r="B215" s="99"/>
      <c r="C215" s="333" t="s">
        <v>26</v>
      </c>
      <c r="D215" s="147"/>
      <c r="E215" s="99"/>
      <c r="F215" s="97"/>
      <c r="G215" s="123"/>
      <c r="H215" s="96" t="s">
        <v>642</v>
      </c>
      <c r="I215" s="97"/>
      <c r="J215" s="124"/>
      <c r="K215" s="99"/>
      <c r="L215" s="192"/>
      <c r="M215" s="504"/>
      <c r="N215" s="477"/>
      <c r="O215" s="99"/>
      <c r="P215" s="192"/>
      <c r="Q215" s="99"/>
      <c r="R215" s="118"/>
      <c r="S215" s="118"/>
      <c r="T215" s="118"/>
      <c r="U215" s="99"/>
      <c r="V215" s="99"/>
      <c r="W215" s="99"/>
      <c r="X215" s="99"/>
      <c r="Y215" s="99"/>
      <c r="Z215" s="226"/>
      <c r="AA215" s="226"/>
      <c r="AB215" s="237"/>
      <c r="AC215" s="237"/>
      <c r="AD215" s="237"/>
      <c r="AE215" s="237"/>
      <c r="AF215" s="176"/>
      <c r="AG215" s="152">
        <v>476730</v>
      </c>
      <c r="AH215" s="357"/>
      <c r="AI215" s="97"/>
      <c r="AJ215" s="391"/>
      <c r="AK215" s="56"/>
      <c r="AL215" s="56"/>
      <c r="AM215" s="56"/>
    </row>
    <row r="216" spans="1:39" s="223" customFormat="1" ht="45" customHeight="1">
      <c r="A216" s="189" t="s">
        <v>643</v>
      </c>
      <c r="B216" s="99"/>
      <c r="C216" s="333" t="s">
        <v>26</v>
      </c>
      <c r="D216" s="147"/>
      <c r="E216" s="99"/>
      <c r="F216" s="97"/>
      <c r="G216" s="123"/>
      <c r="H216" s="96" t="s">
        <v>644</v>
      </c>
      <c r="I216" s="97"/>
      <c r="J216" s="124"/>
      <c r="K216" s="99"/>
      <c r="L216" s="192"/>
      <c r="M216" s="504"/>
      <c r="N216" s="477"/>
      <c r="O216" s="99"/>
      <c r="P216" s="192"/>
      <c r="Q216" s="99"/>
      <c r="R216" s="118"/>
      <c r="S216" s="118"/>
      <c r="T216" s="118"/>
      <c r="U216" s="99"/>
      <c r="V216" s="99"/>
      <c r="W216" s="99"/>
      <c r="X216" s="99"/>
      <c r="Y216" s="99"/>
      <c r="Z216" s="226"/>
      <c r="AA216" s="226"/>
      <c r="AB216" s="237"/>
      <c r="AC216" s="237"/>
      <c r="AD216" s="237"/>
      <c r="AE216" s="237"/>
      <c r="AF216" s="176"/>
      <c r="AG216" s="152">
        <v>477123</v>
      </c>
      <c r="AH216" s="357"/>
      <c r="AI216" s="97"/>
      <c r="AJ216" s="391"/>
      <c r="AK216" s="56"/>
      <c r="AL216" s="56"/>
      <c r="AM216" s="56"/>
    </row>
    <row r="217" spans="1:39" s="223" customFormat="1" ht="225" customHeight="1">
      <c r="A217" s="189">
        <v>7</v>
      </c>
      <c r="B217" s="99"/>
      <c r="C217" s="333" t="s">
        <v>26</v>
      </c>
      <c r="D217" s="147"/>
      <c r="E217" s="99"/>
      <c r="F217" s="97"/>
      <c r="G217" s="123" t="s">
        <v>645</v>
      </c>
      <c r="H217" s="96" t="s">
        <v>646</v>
      </c>
      <c r="I217" s="97" t="s">
        <v>1317</v>
      </c>
      <c r="J217" s="99">
        <v>1</v>
      </c>
      <c r="K217" s="99" t="s">
        <v>185</v>
      </c>
      <c r="L217" s="453">
        <f>80290+23000+20000+20000+20000</f>
        <v>163290</v>
      </c>
      <c r="M217" s="503"/>
      <c r="N217" s="476">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57" t="s">
        <v>1205</v>
      </c>
      <c r="AI217" s="97"/>
      <c r="AJ217" s="391"/>
      <c r="AK217" s="56"/>
      <c r="AL217" s="56" t="s">
        <v>835</v>
      </c>
      <c r="AM217" s="56"/>
    </row>
    <row r="218" spans="1:39" s="223" customFormat="1" ht="45" customHeight="1">
      <c r="A218" s="189" t="s">
        <v>647</v>
      </c>
      <c r="B218" s="99"/>
      <c r="C218" s="333" t="s">
        <v>26</v>
      </c>
      <c r="D218" s="147"/>
      <c r="E218" s="99"/>
      <c r="F218" s="97"/>
      <c r="G218" s="98"/>
      <c r="H218" s="96" t="s">
        <v>648</v>
      </c>
      <c r="I218" s="97"/>
      <c r="J218" s="99"/>
      <c r="K218" s="99"/>
      <c r="L218" s="453"/>
      <c r="M218" s="503"/>
      <c r="N218" s="476"/>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378"/>
      <c r="AI218" s="414"/>
      <c r="AJ218" s="396"/>
      <c r="AK218" s="111"/>
      <c r="AL218" s="111"/>
      <c r="AM218" s="111"/>
    </row>
    <row r="219" spans="1:39" s="223" customFormat="1" ht="45" customHeight="1">
      <c r="A219" s="189" t="s">
        <v>649</v>
      </c>
      <c r="B219" s="99"/>
      <c r="C219" s="333" t="s">
        <v>26</v>
      </c>
      <c r="D219" s="147"/>
      <c r="E219" s="99"/>
      <c r="F219" s="97"/>
      <c r="G219" s="98"/>
      <c r="H219" s="96" t="s">
        <v>650</v>
      </c>
      <c r="I219" s="97"/>
      <c r="J219" s="99"/>
      <c r="K219" s="99"/>
      <c r="L219" s="453"/>
      <c r="M219" s="503"/>
      <c r="N219" s="476"/>
      <c r="O219" s="99"/>
      <c r="P219" s="194"/>
      <c r="Q219" s="99"/>
      <c r="R219" s="118"/>
      <c r="S219" s="118"/>
      <c r="T219" s="118"/>
      <c r="U219" s="99"/>
      <c r="V219" s="99"/>
      <c r="W219" s="99"/>
      <c r="X219" s="99"/>
      <c r="Y219" s="99"/>
      <c r="Z219" s="226"/>
      <c r="AA219" s="226"/>
      <c r="AB219" s="237"/>
      <c r="AC219" s="237"/>
      <c r="AD219" s="237"/>
      <c r="AE219" s="237"/>
      <c r="AF219" s="176"/>
      <c r="AG219" s="152">
        <v>418196</v>
      </c>
      <c r="AH219" s="357"/>
      <c r="AI219" s="97"/>
      <c r="AJ219" s="391"/>
      <c r="AK219" s="56"/>
      <c r="AL219" s="56"/>
      <c r="AM219" s="56"/>
    </row>
    <row r="220" spans="1:39" s="223" customFormat="1" ht="45" customHeight="1">
      <c r="A220" s="189" t="s">
        <v>651</v>
      </c>
      <c r="B220" s="99"/>
      <c r="C220" s="333" t="s">
        <v>26</v>
      </c>
      <c r="D220" s="147"/>
      <c r="E220" s="99"/>
      <c r="F220" s="97"/>
      <c r="G220" s="98"/>
      <c r="H220" s="96" t="s">
        <v>652</v>
      </c>
      <c r="I220" s="97"/>
      <c r="J220" s="99"/>
      <c r="K220" s="99"/>
      <c r="L220" s="453"/>
      <c r="M220" s="503"/>
      <c r="N220" s="476"/>
      <c r="O220" s="99"/>
      <c r="P220" s="194"/>
      <c r="Q220" s="99"/>
      <c r="R220" s="118"/>
      <c r="S220" s="118"/>
      <c r="T220" s="118"/>
      <c r="U220" s="99"/>
      <c r="V220" s="99"/>
      <c r="W220" s="99"/>
      <c r="X220" s="99"/>
      <c r="Y220" s="99"/>
      <c r="Z220" s="226"/>
      <c r="AA220" s="226"/>
      <c r="AB220" s="237"/>
      <c r="AC220" s="237"/>
      <c r="AD220" s="237"/>
      <c r="AE220" s="237"/>
      <c r="AF220" s="176"/>
      <c r="AG220" s="152">
        <v>610407</v>
      </c>
      <c r="AH220" s="378"/>
      <c r="AI220" s="414"/>
      <c r="AJ220" s="396"/>
      <c r="AK220" s="111"/>
      <c r="AL220" s="111"/>
      <c r="AM220" s="111"/>
    </row>
    <row r="221" spans="1:39" s="223" customFormat="1" ht="45" customHeight="1">
      <c r="A221" s="189" t="s">
        <v>653</v>
      </c>
      <c r="B221" s="99"/>
      <c r="C221" s="333" t="s">
        <v>26</v>
      </c>
      <c r="D221" s="147"/>
      <c r="E221" s="99"/>
      <c r="F221" s="97"/>
      <c r="G221" s="98"/>
      <c r="H221" s="96" t="s">
        <v>654</v>
      </c>
      <c r="I221" s="97"/>
      <c r="J221" s="99"/>
      <c r="K221" s="99"/>
      <c r="L221" s="453"/>
      <c r="M221" s="503"/>
      <c r="N221" s="476"/>
      <c r="O221" s="99"/>
      <c r="P221" s="194"/>
      <c r="Q221" s="99"/>
      <c r="R221" s="118"/>
      <c r="S221" s="118"/>
      <c r="T221" s="118"/>
      <c r="U221" s="99"/>
      <c r="V221" s="99"/>
      <c r="W221" s="99"/>
      <c r="X221" s="99"/>
      <c r="Y221" s="99"/>
      <c r="Z221" s="226"/>
      <c r="AA221" s="226"/>
      <c r="AB221" s="237"/>
      <c r="AC221" s="237"/>
      <c r="AD221" s="237"/>
      <c r="AE221" s="237"/>
      <c r="AF221" s="176"/>
      <c r="AG221" s="152">
        <v>405629</v>
      </c>
      <c r="AH221" s="357"/>
      <c r="AI221" s="97"/>
      <c r="AJ221" s="391"/>
      <c r="AK221" s="56"/>
      <c r="AL221" s="56"/>
      <c r="AM221" s="56"/>
    </row>
    <row r="222" spans="1:39" s="223" customFormat="1" ht="45" customHeight="1">
      <c r="A222" s="189" t="s">
        <v>655</v>
      </c>
      <c r="B222" s="99"/>
      <c r="C222" s="333" t="s">
        <v>26</v>
      </c>
      <c r="D222" s="147"/>
      <c r="E222" s="99"/>
      <c r="F222" s="97"/>
      <c r="G222" s="123"/>
      <c r="H222" s="96" t="s">
        <v>656</v>
      </c>
      <c r="I222" s="97"/>
      <c r="J222" s="99"/>
      <c r="K222" s="99"/>
      <c r="L222" s="453"/>
      <c r="M222" s="503"/>
      <c r="N222" s="476"/>
      <c r="O222" s="99"/>
      <c r="P222" s="194"/>
      <c r="Q222" s="99"/>
      <c r="R222" s="118"/>
      <c r="S222" s="118"/>
      <c r="T222" s="118"/>
      <c r="U222" s="99"/>
      <c r="V222" s="99"/>
      <c r="W222" s="99"/>
      <c r="X222" s="99"/>
      <c r="Y222" s="99"/>
      <c r="Z222" s="226"/>
      <c r="AA222" s="226"/>
      <c r="AB222" s="237"/>
      <c r="AC222" s="237"/>
      <c r="AD222" s="237"/>
      <c r="AE222" s="237"/>
      <c r="AF222" s="176"/>
      <c r="AG222" s="152">
        <v>447870</v>
      </c>
      <c r="AH222" s="357"/>
      <c r="AI222" s="97"/>
      <c r="AJ222" s="391"/>
      <c r="AK222" s="56"/>
      <c r="AL222" s="56"/>
      <c r="AM222" s="56"/>
    </row>
    <row r="223" spans="1:39" s="223" customFormat="1" ht="60" customHeight="1">
      <c r="A223" s="189" t="s">
        <v>657</v>
      </c>
      <c r="B223" s="99"/>
      <c r="C223" s="333" t="s">
        <v>26</v>
      </c>
      <c r="D223" s="147"/>
      <c r="E223" s="99"/>
      <c r="F223" s="97"/>
      <c r="G223" s="98"/>
      <c r="H223" s="96" t="s">
        <v>658</v>
      </c>
      <c r="I223" s="97"/>
      <c r="J223" s="99"/>
      <c r="K223" s="99"/>
      <c r="L223" s="453"/>
      <c r="M223" s="503"/>
      <c r="N223" s="476"/>
      <c r="O223" s="99"/>
      <c r="P223" s="194"/>
      <c r="Q223" s="99"/>
      <c r="R223" s="118"/>
      <c r="S223" s="118"/>
      <c r="T223" s="118"/>
      <c r="U223" s="99"/>
      <c r="V223" s="99"/>
      <c r="W223" s="99"/>
      <c r="X223" s="99"/>
      <c r="Y223" s="99"/>
      <c r="Z223" s="226"/>
      <c r="AA223" s="226"/>
      <c r="AB223" s="237"/>
      <c r="AC223" s="237"/>
      <c r="AD223" s="237"/>
      <c r="AE223" s="237"/>
      <c r="AF223" s="176"/>
      <c r="AG223" s="152">
        <v>610532</v>
      </c>
      <c r="AH223" s="357"/>
      <c r="AI223" s="97"/>
      <c r="AJ223" s="391"/>
      <c r="AK223" s="56"/>
      <c r="AL223" s="56"/>
      <c r="AM223" s="56"/>
    </row>
    <row r="224" spans="1:39" s="223" customFormat="1" ht="60" customHeight="1">
      <c r="A224" s="189" t="s">
        <v>659</v>
      </c>
      <c r="B224" s="99"/>
      <c r="C224" s="333" t="s">
        <v>26</v>
      </c>
      <c r="D224" s="147"/>
      <c r="E224" s="99"/>
      <c r="F224" s="97"/>
      <c r="G224" s="98"/>
      <c r="H224" s="96" t="s">
        <v>660</v>
      </c>
      <c r="I224" s="97"/>
      <c r="J224" s="99"/>
      <c r="K224" s="99"/>
      <c r="L224" s="453"/>
      <c r="M224" s="503"/>
      <c r="N224" s="476"/>
      <c r="O224" s="99"/>
      <c r="P224" s="194"/>
      <c r="Q224" s="99"/>
      <c r="R224" s="118"/>
      <c r="S224" s="118"/>
      <c r="T224" s="118"/>
      <c r="U224" s="99"/>
      <c r="V224" s="99"/>
      <c r="W224" s="99"/>
      <c r="X224" s="99"/>
      <c r="Y224" s="99"/>
      <c r="Z224" s="226"/>
      <c r="AA224" s="226"/>
      <c r="AB224" s="237"/>
      <c r="AC224" s="237"/>
      <c r="AD224" s="237"/>
      <c r="AE224" s="237"/>
      <c r="AF224" s="176"/>
      <c r="AG224" s="152">
        <v>460549</v>
      </c>
      <c r="AH224" s="357"/>
      <c r="AI224" s="97"/>
      <c r="AJ224" s="391"/>
      <c r="AK224" s="56"/>
      <c r="AL224" s="56"/>
      <c r="AM224" s="56"/>
    </row>
    <row r="225" spans="1:39" s="223" customFormat="1" ht="45" customHeight="1">
      <c r="A225" s="189" t="s">
        <v>661</v>
      </c>
      <c r="B225" s="99"/>
      <c r="C225" s="333" t="s">
        <v>26</v>
      </c>
      <c r="D225" s="147"/>
      <c r="E225" s="99"/>
      <c r="F225" s="97"/>
      <c r="G225" s="98"/>
      <c r="H225" s="96" t="s">
        <v>662</v>
      </c>
      <c r="I225" s="97"/>
      <c r="J225" s="99"/>
      <c r="K225" s="99"/>
      <c r="L225" s="453"/>
      <c r="M225" s="503"/>
      <c r="N225" s="476"/>
      <c r="O225" s="99"/>
      <c r="P225" s="194"/>
      <c r="Q225" s="99"/>
      <c r="R225" s="118"/>
      <c r="S225" s="118"/>
      <c r="T225" s="118"/>
      <c r="U225" s="99"/>
      <c r="V225" s="99"/>
      <c r="W225" s="99"/>
      <c r="X225" s="99"/>
      <c r="Y225" s="99"/>
      <c r="Z225" s="226"/>
      <c r="AA225" s="226"/>
      <c r="AB225" s="237"/>
      <c r="AC225" s="237"/>
      <c r="AD225" s="237"/>
      <c r="AE225" s="237"/>
      <c r="AF225" s="176"/>
      <c r="AG225" s="152">
        <v>312640</v>
      </c>
      <c r="AH225" s="357"/>
      <c r="AI225" s="97"/>
      <c r="AJ225" s="391"/>
      <c r="AK225" s="56"/>
      <c r="AL225" s="56"/>
      <c r="AM225" s="56"/>
    </row>
    <row r="226" spans="1:39" s="223" customFormat="1" ht="60" customHeight="1">
      <c r="A226" s="189" t="s">
        <v>663</v>
      </c>
      <c r="B226" s="99"/>
      <c r="C226" s="333" t="s">
        <v>26</v>
      </c>
      <c r="D226" s="147"/>
      <c r="E226" s="99"/>
      <c r="F226" s="97"/>
      <c r="G226" s="98"/>
      <c r="H226" s="96" t="s">
        <v>664</v>
      </c>
      <c r="I226" s="97"/>
      <c r="J226" s="99"/>
      <c r="K226" s="99"/>
      <c r="L226" s="453"/>
      <c r="M226" s="503"/>
      <c r="N226" s="476"/>
      <c r="O226" s="99"/>
      <c r="P226" s="194"/>
      <c r="Q226" s="99"/>
      <c r="R226" s="118"/>
      <c r="S226" s="118"/>
      <c r="T226" s="118"/>
      <c r="U226" s="99"/>
      <c r="V226" s="99"/>
      <c r="W226" s="99"/>
      <c r="X226" s="99"/>
      <c r="Y226" s="99"/>
      <c r="Z226" s="226"/>
      <c r="AA226" s="226"/>
      <c r="AB226" s="237"/>
      <c r="AC226" s="237"/>
      <c r="AD226" s="237"/>
      <c r="AE226" s="237"/>
      <c r="AF226" s="176"/>
      <c r="AG226" s="152">
        <v>440293</v>
      </c>
      <c r="AH226" s="357"/>
      <c r="AI226" s="97"/>
      <c r="AJ226" s="391"/>
      <c r="AK226" s="56"/>
      <c r="AL226" s="56"/>
      <c r="AM226" s="56"/>
    </row>
    <row r="227" spans="1:39" s="223" customFormat="1" ht="45" customHeight="1">
      <c r="A227" s="189" t="s">
        <v>665</v>
      </c>
      <c r="B227" s="99"/>
      <c r="C227" s="333" t="s">
        <v>26</v>
      </c>
      <c r="D227" s="147"/>
      <c r="E227" s="99"/>
      <c r="F227" s="97"/>
      <c r="G227" s="98"/>
      <c r="H227" s="96" t="s">
        <v>666</v>
      </c>
      <c r="I227" s="97"/>
      <c r="J227" s="99"/>
      <c r="K227" s="99"/>
      <c r="L227" s="453"/>
      <c r="M227" s="503"/>
      <c r="N227" s="476"/>
      <c r="O227" s="99"/>
      <c r="P227" s="194"/>
      <c r="Q227" s="99"/>
      <c r="R227" s="118"/>
      <c r="S227" s="118"/>
      <c r="T227" s="118"/>
      <c r="U227" s="99"/>
      <c r="V227" s="99"/>
      <c r="W227" s="99"/>
      <c r="X227" s="99"/>
      <c r="Y227" s="99"/>
      <c r="Z227" s="226"/>
      <c r="AA227" s="226"/>
      <c r="AB227" s="237"/>
      <c r="AC227" s="237"/>
      <c r="AD227" s="237"/>
      <c r="AE227" s="237"/>
      <c r="AF227" s="176"/>
      <c r="AG227" s="152">
        <v>344258</v>
      </c>
      <c r="AH227" s="357"/>
      <c r="AI227" s="97"/>
      <c r="AJ227" s="391"/>
      <c r="AK227" s="56"/>
      <c r="AL227" s="56"/>
      <c r="AM227" s="56"/>
    </row>
    <row r="228" spans="1:39" s="223" customFormat="1" ht="45" customHeight="1">
      <c r="A228" s="189" t="s">
        <v>667</v>
      </c>
      <c r="B228" s="99"/>
      <c r="C228" s="333" t="s">
        <v>26</v>
      </c>
      <c r="D228" s="147"/>
      <c r="E228" s="99"/>
      <c r="F228" s="97"/>
      <c r="G228" s="98"/>
      <c r="H228" s="96" t="s">
        <v>668</v>
      </c>
      <c r="I228" s="97"/>
      <c r="J228" s="99"/>
      <c r="K228" s="99"/>
      <c r="L228" s="453"/>
      <c r="M228" s="503"/>
      <c r="N228" s="476"/>
      <c r="O228" s="99"/>
      <c r="P228" s="194"/>
      <c r="Q228" s="99"/>
      <c r="R228" s="118"/>
      <c r="S228" s="118"/>
      <c r="T228" s="118"/>
      <c r="U228" s="99"/>
      <c r="V228" s="99"/>
      <c r="W228" s="99"/>
      <c r="X228" s="99"/>
      <c r="Y228" s="99"/>
      <c r="Z228" s="226"/>
      <c r="AA228" s="226"/>
      <c r="AB228" s="237"/>
      <c r="AC228" s="237"/>
      <c r="AD228" s="237"/>
      <c r="AE228" s="237"/>
      <c r="AF228" s="176"/>
      <c r="AG228" s="152">
        <v>391458</v>
      </c>
      <c r="AH228" s="357"/>
      <c r="AI228" s="97"/>
      <c r="AJ228" s="391"/>
      <c r="AK228" s="56"/>
      <c r="AL228" s="56"/>
      <c r="AM228" s="56"/>
    </row>
    <row r="229" spans="1:39" s="223" customFormat="1" ht="45" customHeight="1">
      <c r="A229" s="189" t="s">
        <v>669</v>
      </c>
      <c r="B229" s="99"/>
      <c r="C229" s="333" t="s">
        <v>26</v>
      </c>
      <c r="D229" s="147"/>
      <c r="E229" s="99"/>
      <c r="F229" s="97"/>
      <c r="G229" s="98"/>
      <c r="H229" s="96" t="s">
        <v>670</v>
      </c>
      <c r="I229" s="97"/>
      <c r="J229" s="99"/>
      <c r="K229" s="99"/>
      <c r="L229" s="453"/>
      <c r="M229" s="503"/>
      <c r="N229" s="476"/>
      <c r="O229" s="99"/>
      <c r="P229" s="194"/>
      <c r="Q229" s="99"/>
      <c r="R229" s="118"/>
      <c r="S229" s="118"/>
      <c r="T229" s="118"/>
      <c r="U229" s="99"/>
      <c r="V229" s="99"/>
      <c r="W229" s="99"/>
      <c r="X229" s="99"/>
      <c r="Y229" s="99"/>
      <c r="Z229" s="226"/>
      <c r="AA229" s="226"/>
      <c r="AB229" s="237"/>
      <c r="AC229" s="237"/>
      <c r="AD229" s="237"/>
      <c r="AE229" s="237"/>
      <c r="AF229" s="176"/>
      <c r="AG229" s="152">
        <v>370048</v>
      </c>
      <c r="AH229" s="357"/>
      <c r="AI229" s="97"/>
      <c r="AJ229" s="391"/>
      <c r="AK229" s="56"/>
      <c r="AL229" s="56"/>
      <c r="AM229" s="56"/>
    </row>
    <row r="230" spans="1:39" s="223" customFormat="1" ht="45" customHeight="1">
      <c r="A230" s="189" t="s">
        <v>671</v>
      </c>
      <c r="B230" s="99"/>
      <c r="C230" s="333" t="s">
        <v>26</v>
      </c>
      <c r="D230" s="147"/>
      <c r="E230" s="99"/>
      <c r="F230" s="97"/>
      <c r="G230" s="98"/>
      <c r="H230" s="96" t="s">
        <v>672</v>
      </c>
      <c r="I230" s="97"/>
      <c r="J230" s="99"/>
      <c r="K230" s="99"/>
      <c r="L230" s="453"/>
      <c r="M230" s="503"/>
      <c r="N230" s="476"/>
      <c r="O230" s="99"/>
      <c r="P230" s="194"/>
      <c r="Q230" s="99"/>
      <c r="R230" s="118"/>
      <c r="S230" s="118"/>
      <c r="T230" s="118"/>
      <c r="U230" s="99"/>
      <c r="V230" s="99"/>
      <c r="W230" s="99"/>
      <c r="X230" s="99"/>
      <c r="Y230" s="99"/>
      <c r="Z230" s="226"/>
      <c r="AA230" s="226"/>
      <c r="AB230" s="237"/>
      <c r="AC230" s="237"/>
      <c r="AD230" s="237"/>
      <c r="AE230" s="237"/>
      <c r="AF230" s="176"/>
      <c r="AG230" s="152">
        <v>466971</v>
      </c>
      <c r="AH230" s="357"/>
      <c r="AI230" s="97"/>
      <c r="AJ230" s="391"/>
      <c r="AK230" s="56"/>
      <c r="AL230" s="56"/>
      <c r="AM230" s="56"/>
    </row>
    <row r="231" spans="1:39" s="223" customFormat="1" ht="45" customHeight="1">
      <c r="A231" s="189" t="s">
        <v>673</v>
      </c>
      <c r="B231" s="99"/>
      <c r="C231" s="333" t="s">
        <v>26</v>
      </c>
      <c r="D231" s="147"/>
      <c r="E231" s="99"/>
      <c r="F231" s="97"/>
      <c r="G231" s="98"/>
      <c r="H231" s="96" t="s">
        <v>674</v>
      </c>
      <c r="I231" s="97"/>
      <c r="J231" s="99"/>
      <c r="K231" s="99"/>
      <c r="L231" s="453"/>
      <c r="M231" s="503"/>
      <c r="N231" s="476"/>
      <c r="O231" s="99"/>
      <c r="P231" s="194"/>
      <c r="Q231" s="99"/>
      <c r="R231" s="118"/>
      <c r="S231" s="118"/>
      <c r="T231" s="118"/>
      <c r="U231" s="99"/>
      <c r="V231" s="99"/>
      <c r="W231" s="99"/>
      <c r="X231" s="99"/>
      <c r="Y231" s="99"/>
      <c r="Z231" s="176"/>
      <c r="AA231" s="226"/>
      <c r="AB231" s="237"/>
      <c r="AC231" s="237"/>
      <c r="AD231" s="237"/>
      <c r="AE231" s="237"/>
      <c r="AF231" s="176"/>
      <c r="AG231" s="152">
        <v>403691</v>
      </c>
      <c r="AH231" s="357"/>
      <c r="AI231" s="97"/>
      <c r="AJ231" s="391"/>
      <c r="AK231" s="56"/>
      <c r="AL231" s="56"/>
      <c r="AM231" s="56"/>
    </row>
    <row r="232" spans="1:39" s="223" customFormat="1" ht="178.95" customHeight="1">
      <c r="A232" s="189">
        <v>8</v>
      </c>
      <c r="B232" s="99"/>
      <c r="C232" s="333" t="s">
        <v>26</v>
      </c>
      <c r="D232" s="147"/>
      <c r="E232" s="99"/>
      <c r="F232" s="97"/>
      <c r="G232" s="98" t="s">
        <v>276</v>
      </c>
      <c r="H232" s="96" t="s">
        <v>948</v>
      </c>
      <c r="I232" s="97" t="s">
        <v>1080</v>
      </c>
      <c r="J232" s="99">
        <v>10</v>
      </c>
      <c r="K232" s="99" t="s">
        <v>178</v>
      </c>
      <c r="L232" s="429">
        <v>15000</v>
      </c>
      <c r="M232" s="489"/>
      <c r="N232" s="472">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379" t="s">
        <v>761</v>
      </c>
      <c r="AI232" s="156"/>
      <c r="AJ232" s="389" t="s">
        <v>828</v>
      </c>
      <c r="AK232" s="86"/>
      <c r="AL232" s="56" t="s">
        <v>947</v>
      </c>
      <c r="AM232" s="56"/>
    </row>
    <row r="233" spans="1:39" ht="84" customHeight="1">
      <c r="A233" s="326">
        <v>5</v>
      </c>
      <c r="B233" s="99"/>
      <c r="C233" s="334" t="s">
        <v>27</v>
      </c>
      <c r="D233" s="147"/>
      <c r="E233" s="55"/>
      <c r="F233" s="46"/>
      <c r="G233" s="123" t="s">
        <v>179</v>
      </c>
      <c r="H233" s="56" t="s">
        <v>912</v>
      </c>
      <c r="I233" s="46" t="s">
        <v>913</v>
      </c>
      <c r="J233" s="99">
        <v>12</v>
      </c>
      <c r="K233" s="99" t="s">
        <v>182</v>
      </c>
      <c r="L233" s="454">
        <v>61275</v>
      </c>
      <c r="M233" s="505"/>
      <c r="N233" s="476">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67" t="s">
        <v>910</v>
      </c>
      <c r="AI233" s="46"/>
      <c r="AJ233" s="389"/>
      <c r="AK233" s="86"/>
      <c r="AL233" s="56" t="s">
        <v>836</v>
      </c>
      <c r="AM233" s="56"/>
    </row>
    <row r="234" spans="1:39" ht="67.95" customHeight="1">
      <c r="A234" s="326">
        <v>6</v>
      </c>
      <c r="B234" s="99"/>
      <c r="C234" s="334" t="s">
        <v>27</v>
      </c>
      <c r="D234" s="147"/>
      <c r="E234" s="55"/>
      <c r="F234" s="46"/>
      <c r="G234" s="123" t="s">
        <v>180</v>
      </c>
      <c r="H234" s="56" t="s">
        <v>914</v>
      </c>
      <c r="I234" s="46" t="s">
        <v>915</v>
      </c>
      <c r="J234" s="99">
        <v>12</v>
      </c>
      <c r="K234" s="99" t="s">
        <v>182</v>
      </c>
      <c r="L234" s="454">
        <v>114557</v>
      </c>
      <c r="M234" s="505"/>
      <c r="N234" s="476">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67" t="s">
        <v>905</v>
      </c>
      <c r="AI234" s="46"/>
      <c r="AJ234" s="389"/>
      <c r="AK234" s="86"/>
      <c r="AL234" s="56" t="s">
        <v>836</v>
      </c>
      <c r="AM234" s="56"/>
    </row>
    <row r="235" spans="1:39" ht="118.95" customHeight="1">
      <c r="A235" s="326">
        <v>7</v>
      </c>
      <c r="B235" s="99"/>
      <c r="C235" s="334" t="s">
        <v>27</v>
      </c>
      <c r="D235" s="147"/>
      <c r="E235" s="55"/>
      <c r="F235" s="46"/>
      <c r="G235" s="123" t="s">
        <v>181</v>
      </c>
      <c r="H235" s="56" t="s">
        <v>974</v>
      </c>
      <c r="I235" s="46" t="s">
        <v>915</v>
      </c>
      <c r="J235" s="99">
        <v>12</v>
      </c>
      <c r="K235" s="99" t="s">
        <v>182</v>
      </c>
      <c r="L235" s="454">
        <v>45736</v>
      </c>
      <c r="M235" s="505"/>
      <c r="N235" s="476">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380"/>
      <c r="AI235" s="415"/>
      <c r="AJ235" s="389"/>
      <c r="AK235" s="86"/>
      <c r="AL235" s="56" t="s">
        <v>836</v>
      </c>
      <c r="AM235" s="111"/>
    </row>
    <row r="236" spans="1:39" ht="94.2" customHeight="1">
      <c r="A236" s="326">
        <v>8</v>
      </c>
      <c r="B236" s="99"/>
      <c r="C236" s="334" t="s">
        <v>27</v>
      </c>
      <c r="D236" s="147"/>
      <c r="E236" s="55"/>
      <c r="F236" s="46"/>
      <c r="G236" s="98" t="s">
        <v>305</v>
      </c>
      <c r="H236" s="44" t="s">
        <v>916</v>
      </c>
      <c r="I236" s="46" t="s">
        <v>913</v>
      </c>
      <c r="J236" s="99">
        <v>12</v>
      </c>
      <c r="K236" s="99" t="s">
        <v>182</v>
      </c>
      <c r="L236" s="440">
        <v>65723</v>
      </c>
      <c r="M236" s="496"/>
      <c r="N236" s="474">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67"/>
      <c r="AI236" s="46"/>
      <c r="AJ236" s="389"/>
      <c r="AK236" s="86"/>
      <c r="AL236" s="56" t="s">
        <v>836</v>
      </c>
      <c r="AM236" s="56"/>
    </row>
    <row r="237" spans="1:39" ht="78" customHeight="1">
      <c r="A237" s="326">
        <v>10</v>
      </c>
      <c r="B237" s="99"/>
      <c r="C237" s="334" t="s">
        <v>27</v>
      </c>
      <c r="D237" s="147"/>
      <c r="E237" s="55"/>
      <c r="F237" s="46"/>
      <c r="G237" s="98" t="s">
        <v>306</v>
      </c>
      <c r="H237" s="120" t="s">
        <v>1325</v>
      </c>
      <c r="I237" s="46" t="s">
        <v>915</v>
      </c>
      <c r="J237" s="99">
        <v>12</v>
      </c>
      <c r="K237" s="99" t="s">
        <v>182</v>
      </c>
      <c r="L237" s="440">
        <v>64205</v>
      </c>
      <c r="M237" s="496"/>
      <c r="N237" s="474">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67" t="s">
        <v>911</v>
      </c>
      <c r="AI237" s="46"/>
      <c r="AJ237" s="389"/>
      <c r="AK237" s="86"/>
      <c r="AL237" s="56" t="s">
        <v>836</v>
      </c>
      <c r="AM237" s="56"/>
    </row>
    <row r="238" spans="1:39" ht="122.4" customHeight="1">
      <c r="A238" s="328">
        <v>11</v>
      </c>
      <c r="B238" s="121"/>
      <c r="C238" s="334" t="s">
        <v>27</v>
      </c>
      <c r="D238" s="147"/>
      <c r="E238" s="55"/>
      <c r="F238" s="97"/>
      <c r="G238" s="84" t="s">
        <v>675</v>
      </c>
      <c r="H238" s="120" t="s">
        <v>676</v>
      </c>
      <c r="I238" s="97" t="s">
        <v>917</v>
      </c>
      <c r="J238" s="99">
        <v>12</v>
      </c>
      <c r="K238" s="99" t="s">
        <v>178</v>
      </c>
      <c r="L238" s="440">
        <v>17000</v>
      </c>
      <c r="M238" s="496"/>
      <c r="N238" s="474">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67" t="s">
        <v>906</v>
      </c>
      <c r="AI238" s="46"/>
      <c r="AJ238" s="389" t="s">
        <v>837</v>
      </c>
      <c r="AK238" s="86"/>
      <c r="AL238" s="56" t="s">
        <v>838</v>
      </c>
      <c r="AM238" s="56"/>
    </row>
    <row r="239" spans="1:39" s="223" customFormat="1" ht="111.6" customHeight="1">
      <c r="A239" s="329">
        <v>13</v>
      </c>
      <c r="B239" s="121"/>
      <c r="C239" s="333" t="s">
        <v>27</v>
      </c>
      <c r="D239" s="147"/>
      <c r="E239" s="99"/>
      <c r="F239" s="97"/>
      <c r="G239" s="98" t="s">
        <v>316</v>
      </c>
      <c r="H239" s="96" t="s">
        <v>677</v>
      </c>
      <c r="I239" s="97" t="s">
        <v>919</v>
      </c>
      <c r="J239" s="99">
        <v>1</v>
      </c>
      <c r="K239" s="99" t="s">
        <v>185</v>
      </c>
      <c r="L239" s="440">
        <v>78747</v>
      </c>
      <c r="M239" s="496"/>
      <c r="N239" s="474">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57" t="s">
        <v>918</v>
      </c>
      <c r="AI239" s="97"/>
      <c r="AJ239" s="389"/>
      <c r="AK239" s="86"/>
      <c r="AL239" s="56" t="s">
        <v>839</v>
      </c>
      <c r="AM239" s="56"/>
    </row>
    <row r="240" spans="1:39" ht="124.2" customHeight="1">
      <c r="A240" s="328">
        <v>14</v>
      </c>
      <c r="B240" s="121"/>
      <c r="C240" s="334" t="s">
        <v>27</v>
      </c>
      <c r="D240" s="147"/>
      <c r="E240" s="55"/>
      <c r="F240" s="97"/>
      <c r="G240" s="98" t="s">
        <v>307</v>
      </c>
      <c r="H240" s="44" t="s">
        <v>920</v>
      </c>
      <c r="I240" s="97" t="s">
        <v>678</v>
      </c>
      <c r="J240" s="99">
        <v>1</v>
      </c>
      <c r="K240" s="99" t="s">
        <v>679</v>
      </c>
      <c r="L240" s="440">
        <v>11400</v>
      </c>
      <c r="M240" s="496"/>
      <c r="N240" s="474">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67"/>
      <c r="AI240" s="46"/>
      <c r="AJ240" s="389" t="s">
        <v>840</v>
      </c>
      <c r="AK240" s="86"/>
      <c r="AL240" s="56" t="s">
        <v>836</v>
      </c>
      <c r="AM240" s="56"/>
    </row>
    <row r="241" spans="1:39" s="223" customFormat="1" ht="87.6" customHeight="1">
      <c r="A241" s="329">
        <v>15</v>
      </c>
      <c r="B241" s="121"/>
      <c r="C241" s="333" t="s">
        <v>27</v>
      </c>
      <c r="D241" s="147"/>
      <c r="E241" s="99"/>
      <c r="F241" s="97"/>
      <c r="G241" s="98" t="s">
        <v>308</v>
      </c>
      <c r="H241" s="96" t="s">
        <v>680</v>
      </c>
      <c r="I241" s="97" t="s">
        <v>681</v>
      </c>
      <c r="J241" s="99">
        <v>12</v>
      </c>
      <c r="K241" s="99" t="s">
        <v>182</v>
      </c>
      <c r="L241" s="440">
        <v>232968</v>
      </c>
      <c r="M241" s="496"/>
      <c r="N241" s="474">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57"/>
      <c r="AI241" s="97"/>
      <c r="AJ241" s="389"/>
      <c r="AK241" s="86"/>
      <c r="AL241" s="56" t="s">
        <v>841</v>
      </c>
      <c r="AM241" s="56"/>
    </row>
    <row r="242" spans="1:39" ht="141" customHeight="1">
      <c r="A242" s="328">
        <v>17</v>
      </c>
      <c r="B242" s="121"/>
      <c r="C242" s="334" t="s">
        <v>27</v>
      </c>
      <c r="D242" s="147"/>
      <c r="E242" s="55"/>
      <c r="F242" s="122"/>
      <c r="G242" s="84" t="s">
        <v>684</v>
      </c>
      <c r="H242" s="120" t="s">
        <v>682</v>
      </c>
      <c r="I242" s="122" t="s">
        <v>683</v>
      </c>
      <c r="J242" s="99">
        <v>12</v>
      </c>
      <c r="K242" s="99" t="s">
        <v>182</v>
      </c>
      <c r="L242" s="440">
        <v>325909.34000000003</v>
      </c>
      <c r="M242" s="496"/>
      <c r="N242" s="474">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67" t="s">
        <v>921</v>
      </c>
      <c r="AI242" s="46"/>
      <c r="AJ242" s="389"/>
      <c r="AK242" s="86"/>
      <c r="AL242" s="56" t="s">
        <v>842</v>
      </c>
      <c r="AM242" s="56"/>
    </row>
    <row r="243" spans="1:39" ht="150" customHeight="1">
      <c r="A243" s="328">
        <v>19</v>
      </c>
      <c r="B243" s="121"/>
      <c r="C243" s="334" t="s">
        <v>27</v>
      </c>
      <c r="D243" s="147"/>
      <c r="E243" s="55"/>
      <c r="F243" s="97"/>
      <c r="G243" s="98" t="s">
        <v>310</v>
      </c>
      <c r="H243" s="56" t="s">
        <v>922</v>
      </c>
      <c r="I243" s="97" t="s">
        <v>311</v>
      </c>
      <c r="J243" s="99">
        <v>1</v>
      </c>
      <c r="K243" s="99" t="s">
        <v>178</v>
      </c>
      <c r="L243" s="440">
        <v>1500000</v>
      </c>
      <c r="M243" s="496"/>
      <c r="N243" s="474">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67"/>
      <c r="AI243" s="46"/>
      <c r="AJ243" s="389" t="s">
        <v>840</v>
      </c>
      <c r="AK243" s="86"/>
      <c r="AL243" s="56" t="e">
        <f>#REF!</f>
        <v>#REF!</v>
      </c>
      <c r="AM243" s="56"/>
    </row>
    <row r="244" spans="1:39" ht="150" customHeight="1">
      <c r="A244" s="328">
        <v>20</v>
      </c>
      <c r="B244" s="121"/>
      <c r="C244" s="334" t="s">
        <v>27</v>
      </c>
      <c r="D244" s="147"/>
      <c r="E244" s="55"/>
      <c r="F244" s="97"/>
      <c r="G244" s="98" t="s">
        <v>312</v>
      </c>
      <c r="H244" s="56" t="s">
        <v>923</v>
      </c>
      <c r="I244" s="97" t="s">
        <v>313</v>
      </c>
      <c r="J244" s="99">
        <v>1</v>
      </c>
      <c r="K244" s="99" t="s">
        <v>178</v>
      </c>
      <c r="L244" s="440">
        <v>1100000</v>
      </c>
      <c r="M244" s="496"/>
      <c r="N244" s="474">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67"/>
      <c r="AI244" s="46"/>
      <c r="AJ244" s="389" t="s">
        <v>840</v>
      </c>
      <c r="AK244" s="86"/>
      <c r="AL244" s="56" t="e">
        <f>AL243</f>
        <v>#REF!</v>
      </c>
      <c r="AM244" s="56"/>
    </row>
    <row r="245" spans="1:39" ht="111.6" customHeight="1">
      <c r="A245" s="328">
        <v>21</v>
      </c>
      <c r="B245" s="121"/>
      <c r="C245" s="334" t="s">
        <v>27</v>
      </c>
      <c r="D245" s="147"/>
      <c r="E245" s="55"/>
      <c r="F245" s="97"/>
      <c r="G245" s="98" t="s">
        <v>314</v>
      </c>
      <c r="H245" s="56" t="s">
        <v>924</v>
      </c>
      <c r="I245" s="97" t="s">
        <v>315</v>
      </c>
      <c r="J245" s="99">
        <v>1</v>
      </c>
      <c r="K245" s="99" t="s">
        <v>178</v>
      </c>
      <c r="L245" s="440">
        <v>500000</v>
      </c>
      <c r="M245" s="496"/>
      <c r="N245" s="474">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67"/>
      <c r="AI245" s="46"/>
      <c r="AJ245" s="389" t="s">
        <v>843</v>
      </c>
      <c r="AK245" s="86"/>
      <c r="AL245" s="56" t="e">
        <f>AL244</f>
        <v>#REF!</v>
      </c>
      <c r="AM245" s="56"/>
    </row>
    <row r="246" spans="1:39" ht="126.6" customHeight="1">
      <c r="A246" s="328">
        <v>22</v>
      </c>
      <c r="B246" s="121"/>
      <c r="C246" s="334" t="s">
        <v>27</v>
      </c>
      <c r="D246" s="147"/>
      <c r="E246" s="55"/>
      <c r="F246" s="46"/>
      <c r="G246" s="151" t="s">
        <v>908</v>
      </c>
      <c r="H246" s="56" t="s">
        <v>926</v>
      </c>
      <c r="I246" s="46" t="s">
        <v>925</v>
      </c>
      <c r="J246" s="55">
        <v>1</v>
      </c>
      <c r="K246" s="55" t="s">
        <v>185</v>
      </c>
      <c r="L246" s="455">
        <v>434047.62</v>
      </c>
      <c r="M246" s="488"/>
      <c r="N246" s="474">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381" t="s">
        <v>907</v>
      </c>
      <c r="AI246" s="305"/>
      <c r="AJ246" s="389"/>
      <c r="AK246" s="86"/>
      <c r="AL246" s="56"/>
      <c r="AM246" s="56"/>
    </row>
    <row r="247" spans="1:39" ht="105" customHeight="1">
      <c r="A247" s="330">
        <v>25</v>
      </c>
      <c r="B247" s="99"/>
      <c r="C247" s="334" t="s">
        <v>27</v>
      </c>
      <c r="D247" s="147"/>
      <c r="E247" s="55"/>
      <c r="F247" s="97"/>
      <c r="G247" s="90" t="s">
        <v>1172</v>
      </c>
      <c r="H247" s="54" t="s">
        <v>1179</v>
      </c>
      <c r="I247" s="97" t="s">
        <v>1186</v>
      </c>
      <c r="J247" s="298">
        <v>1</v>
      </c>
      <c r="K247" s="298" t="s">
        <v>178</v>
      </c>
      <c r="L247" s="456">
        <v>120000</v>
      </c>
      <c r="M247" s="153"/>
      <c r="N247" s="474"/>
      <c r="O247" s="99" t="s">
        <v>5</v>
      </c>
      <c r="P247" s="190" t="s">
        <v>9</v>
      </c>
      <c r="Q247" s="99"/>
      <c r="R247" s="118">
        <v>46053</v>
      </c>
      <c r="S247" s="118">
        <v>46112</v>
      </c>
      <c r="T247" s="118">
        <v>46295</v>
      </c>
      <c r="U247" s="99"/>
      <c r="V247" s="99"/>
      <c r="W247" s="99"/>
      <c r="X247" s="99" t="s">
        <v>909</v>
      </c>
      <c r="Y247" s="99" t="s">
        <v>1319</v>
      </c>
      <c r="Z247" s="299"/>
      <c r="AA247" s="298"/>
      <c r="AB247" s="300"/>
      <c r="AC247" s="300"/>
      <c r="AD247" s="300">
        <v>46295</v>
      </c>
      <c r="AE247" s="300">
        <v>46659</v>
      </c>
      <c r="AF247" s="299"/>
      <c r="AG247" s="298">
        <v>21822</v>
      </c>
      <c r="AH247" s="383"/>
      <c r="AI247" s="305"/>
      <c r="AJ247" s="390"/>
      <c r="AK247" s="260"/>
      <c r="AL247" s="261"/>
      <c r="AM247" s="261"/>
    </row>
    <row r="248" spans="1:39" ht="120" customHeight="1">
      <c r="A248" s="330">
        <v>27</v>
      </c>
      <c r="B248" s="99"/>
      <c r="C248" s="334" t="s">
        <v>27</v>
      </c>
      <c r="D248" s="147"/>
      <c r="E248" s="55"/>
      <c r="F248" s="97"/>
      <c r="G248" s="97" t="s">
        <v>1173</v>
      </c>
      <c r="H248" s="44" t="s">
        <v>1180</v>
      </c>
      <c r="I248" s="97" t="s">
        <v>1187</v>
      </c>
      <c r="J248" s="298">
        <v>1</v>
      </c>
      <c r="K248" s="298" t="s">
        <v>178</v>
      </c>
      <c r="L248" s="456">
        <v>1000000</v>
      </c>
      <c r="M248" s="153"/>
      <c r="N248" s="474"/>
      <c r="O248" s="99" t="s">
        <v>11</v>
      </c>
      <c r="P248" s="190" t="s">
        <v>15</v>
      </c>
      <c r="Q248" s="99"/>
      <c r="R248" s="118">
        <v>46112</v>
      </c>
      <c r="S248" s="118">
        <v>46203</v>
      </c>
      <c r="T248" s="118">
        <v>46387</v>
      </c>
      <c r="U248" s="99"/>
      <c r="V248" s="99"/>
      <c r="W248" s="99"/>
      <c r="X248" s="99" t="s">
        <v>909</v>
      </c>
      <c r="Y248" s="99" t="s">
        <v>1318</v>
      </c>
      <c r="Z248" s="299"/>
      <c r="AA248" s="298"/>
      <c r="AB248" s="300"/>
      <c r="AC248" s="300"/>
      <c r="AD248" s="300">
        <v>46386</v>
      </c>
      <c r="AE248" s="300">
        <v>46750</v>
      </c>
      <c r="AF248" s="299"/>
      <c r="AG248" s="298">
        <v>20060</v>
      </c>
      <c r="AH248" s="383"/>
      <c r="AI248" s="305"/>
      <c r="AJ248" s="390"/>
      <c r="AK248" s="260"/>
      <c r="AL248" s="261"/>
      <c r="AM248" s="261"/>
    </row>
    <row r="249" spans="1:39" ht="135" customHeight="1">
      <c r="A249" s="330">
        <v>28</v>
      </c>
      <c r="B249" s="99"/>
      <c r="C249" s="334" t="s">
        <v>27</v>
      </c>
      <c r="D249" s="147"/>
      <c r="E249" s="55"/>
      <c r="F249" s="97"/>
      <c r="G249" s="97" t="s">
        <v>1174</v>
      </c>
      <c r="H249" s="44" t="s">
        <v>1181</v>
      </c>
      <c r="I249" s="97" t="s">
        <v>1188</v>
      </c>
      <c r="J249" s="298">
        <v>1</v>
      </c>
      <c r="K249" s="298" t="s">
        <v>178</v>
      </c>
      <c r="L249" s="456">
        <v>150000</v>
      </c>
      <c r="M249" s="153"/>
      <c r="N249" s="474"/>
      <c r="O249" s="99" t="s">
        <v>11</v>
      </c>
      <c r="P249" s="190" t="s">
        <v>9</v>
      </c>
      <c r="Q249" s="99"/>
      <c r="R249" s="118">
        <v>46112</v>
      </c>
      <c r="S249" s="118">
        <v>46203</v>
      </c>
      <c r="T249" s="118">
        <v>46387</v>
      </c>
      <c r="U249" s="99"/>
      <c r="V249" s="99"/>
      <c r="W249" s="99"/>
      <c r="X249" s="99" t="s">
        <v>909</v>
      </c>
      <c r="Y249" s="99" t="s">
        <v>1318</v>
      </c>
      <c r="Z249" s="299"/>
      <c r="AA249" s="298"/>
      <c r="AB249" s="300"/>
      <c r="AC249" s="300"/>
      <c r="AD249" s="300">
        <v>46386</v>
      </c>
      <c r="AE249" s="300">
        <v>47481</v>
      </c>
      <c r="AF249" s="299"/>
      <c r="AG249" s="298">
        <v>20060</v>
      </c>
      <c r="AH249" s="383"/>
      <c r="AI249" s="305"/>
      <c r="AJ249" s="390"/>
      <c r="AK249" s="260"/>
      <c r="AL249" s="261"/>
      <c r="AM249" s="261"/>
    </row>
    <row r="250" spans="1:39" ht="150" customHeight="1">
      <c r="A250" s="330">
        <v>29</v>
      </c>
      <c r="B250" s="99"/>
      <c r="C250" s="334" t="s">
        <v>27</v>
      </c>
      <c r="D250" s="147"/>
      <c r="E250" s="55"/>
      <c r="F250" s="56"/>
      <c r="G250" s="46" t="s">
        <v>1175</v>
      </c>
      <c r="H250" s="46" t="s">
        <v>1182</v>
      </c>
      <c r="I250" s="56" t="s">
        <v>1189</v>
      </c>
      <c r="J250" s="298">
        <v>12</v>
      </c>
      <c r="K250" s="298" t="s">
        <v>182</v>
      </c>
      <c r="L250" s="456">
        <v>0</v>
      </c>
      <c r="M250" s="153"/>
      <c r="N250" s="474"/>
      <c r="O250" s="99" t="s">
        <v>5</v>
      </c>
      <c r="P250" s="190" t="s">
        <v>14</v>
      </c>
      <c r="Q250" s="99"/>
      <c r="R250" s="118">
        <v>45991</v>
      </c>
      <c r="S250" s="118">
        <v>46022</v>
      </c>
      <c r="T250" s="118">
        <v>46081</v>
      </c>
      <c r="U250" s="99"/>
      <c r="V250" s="99"/>
      <c r="W250" s="99"/>
      <c r="X250" s="99" t="s">
        <v>909</v>
      </c>
      <c r="Y250" s="99" t="s">
        <v>1318</v>
      </c>
      <c r="Z250" s="299"/>
      <c r="AA250" s="298" t="s">
        <v>1193</v>
      </c>
      <c r="AB250" s="300">
        <v>42369</v>
      </c>
      <c r="AC250" s="300">
        <v>46081</v>
      </c>
      <c r="AD250" s="300">
        <v>46082</v>
      </c>
      <c r="AE250" s="300">
        <v>46446</v>
      </c>
      <c r="AF250" s="299"/>
      <c r="AG250" s="298">
        <v>5622</v>
      </c>
      <c r="AH250" s="383"/>
      <c r="AI250" s="305"/>
      <c r="AJ250" s="390"/>
      <c r="AK250" s="260"/>
      <c r="AL250" s="261"/>
      <c r="AM250" s="261"/>
    </row>
    <row r="251" spans="1:39" ht="219.9" customHeight="1">
      <c r="A251" s="330">
        <v>30</v>
      </c>
      <c r="B251" s="99"/>
      <c r="C251" s="334" t="s">
        <v>27</v>
      </c>
      <c r="D251" s="147"/>
      <c r="E251" s="55"/>
      <c r="F251" s="56"/>
      <c r="G251" s="46" t="s">
        <v>1176</v>
      </c>
      <c r="H251" s="46" t="s">
        <v>1183</v>
      </c>
      <c r="I251" s="56" t="s">
        <v>1190</v>
      </c>
      <c r="J251" s="298">
        <v>12</v>
      </c>
      <c r="K251" s="298" t="s">
        <v>182</v>
      </c>
      <c r="L251" s="456">
        <v>0</v>
      </c>
      <c r="M251" s="153"/>
      <c r="N251" s="474"/>
      <c r="O251" s="99" t="s">
        <v>5</v>
      </c>
      <c r="P251" s="190" t="s">
        <v>14</v>
      </c>
      <c r="Q251" s="99"/>
      <c r="R251" s="118">
        <v>45991</v>
      </c>
      <c r="S251" s="118">
        <v>46022</v>
      </c>
      <c r="T251" s="118">
        <v>46081</v>
      </c>
      <c r="U251" s="99"/>
      <c r="V251" s="99"/>
      <c r="W251" s="99"/>
      <c r="X251" s="99" t="s">
        <v>909</v>
      </c>
      <c r="Y251" s="99" t="s">
        <v>1318</v>
      </c>
      <c r="Z251" s="299"/>
      <c r="AA251" s="298" t="s">
        <v>1194</v>
      </c>
      <c r="AB251" s="300">
        <v>45345</v>
      </c>
      <c r="AC251" s="300">
        <v>46076</v>
      </c>
      <c r="AD251" s="300">
        <v>46076</v>
      </c>
      <c r="AE251" s="300">
        <v>46441</v>
      </c>
      <c r="AF251" s="299"/>
      <c r="AG251" s="298">
        <v>20060</v>
      </c>
      <c r="AH251" s="383"/>
      <c r="AI251" s="305"/>
      <c r="AJ251" s="390"/>
      <c r="AK251" s="260"/>
      <c r="AL251" s="261"/>
      <c r="AM251" s="261"/>
    </row>
    <row r="252" spans="1:39" ht="105" customHeight="1">
      <c r="A252" s="330">
        <v>31</v>
      </c>
      <c r="B252" s="99"/>
      <c r="C252" s="333" t="s">
        <v>27</v>
      </c>
      <c r="D252" s="147"/>
      <c r="E252" s="99"/>
      <c r="F252" s="97"/>
      <c r="G252" s="97" t="s">
        <v>1177</v>
      </c>
      <c r="H252" s="97" t="s">
        <v>1184</v>
      </c>
      <c r="I252" s="97" t="s">
        <v>1191</v>
      </c>
      <c r="J252" s="152">
        <v>2</v>
      </c>
      <c r="K252" s="152" t="s">
        <v>1195</v>
      </c>
      <c r="L252" s="457">
        <v>100000</v>
      </c>
      <c r="M252" s="153"/>
      <c r="N252" s="474"/>
      <c r="O252" s="99" t="s">
        <v>5</v>
      </c>
      <c r="P252" s="190" t="s">
        <v>15</v>
      </c>
      <c r="Q252" s="99"/>
      <c r="R252" s="118"/>
      <c r="S252" s="118">
        <v>46112</v>
      </c>
      <c r="T252" s="118">
        <v>46295</v>
      </c>
      <c r="U252" s="99"/>
      <c r="V252" s="99"/>
      <c r="W252" s="99"/>
      <c r="X252" s="99" t="s">
        <v>909</v>
      </c>
      <c r="Y252" s="99" t="s">
        <v>1318</v>
      </c>
      <c r="Z252" s="176"/>
      <c r="AA252" s="152"/>
      <c r="AB252" s="242"/>
      <c r="AC252" s="242"/>
      <c r="AD252" s="242">
        <v>46295</v>
      </c>
      <c r="AE252" s="242">
        <v>46659</v>
      </c>
      <c r="AF252" s="176"/>
      <c r="AG252" s="152">
        <v>876</v>
      </c>
      <c r="AH252" s="383"/>
      <c r="AI252" s="305"/>
      <c r="AJ252" s="389"/>
      <c r="AK252" s="86"/>
      <c r="AL252" s="56"/>
      <c r="AM252" s="56"/>
    </row>
    <row r="253" spans="1:39" ht="105" customHeight="1">
      <c r="A253" s="326">
        <v>32</v>
      </c>
      <c r="B253" s="99"/>
      <c r="C253" s="333" t="s">
        <v>27</v>
      </c>
      <c r="D253" s="147"/>
      <c r="E253" s="99"/>
      <c r="F253" s="97"/>
      <c r="G253" s="97" t="s">
        <v>1178</v>
      </c>
      <c r="H253" s="97" t="s">
        <v>1185</v>
      </c>
      <c r="I253" s="97" t="s">
        <v>1192</v>
      </c>
      <c r="J253" s="152">
        <v>1</v>
      </c>
      <c r="K253" s="152" t="s">
        <v>1196</v>
      </c>
      <c r="L253" s="457">
        <f>5000-5000</f>
        <v>0</v>
      </c>
      <c r="M253" s="153"/>
      <c r="N253" s="474"/>
      <c r="O253" s="99" t="s">
        <v>5</v>
      </c>
      <c r="P253" s="190" t="s">
        <v>1239</v>
      </c>
      <c r="Q253" s="99"/>
      <c r="R253" s="118">
        <v>45930</v>
      </c>
      <c r="S253" s="118">
        <v>46022</v>
      </c>
      <c r="T253" s="118">
        <v>46173</v>
      </c>
      <c r="U253" s="99"/>
      <c r="V253" s="99"/>
      <c r="W253" s="99"/>
      <c r="X253" s="301" t="s">
        <v>1302</v>
      </c>
      <c r="Y253" s="306" t="s">
        <v>1303</v>
      </c>
      <c r="Z253" s="176"/>
      <c r="AA253" s="152"/>
      <c r="AB253" s="242"/>
      <c r="AC253" s="242"/>
      <c r="AD253" s="242"/>
      <c r="AE253" s="242"/>
      <c r="AF253" s="176"/>
      <c r="AG253" s="152"/>
      <c r="AH253" s="383" t="s">
        <v>1295</v>
      </c>
      <c r="AI253" s="305"/>
      <c r="AJ253" s="389"/>
      <c r="AK253" s="86"/>
      <c r="AL253" s="56"/>
      <c r="AM253" s="56"/>
    </row>
    <row r="254" spans="1:39" s="223" customFormat="1" ht="133.19999999999999" customHeight="1">
      <c r="A254" s="197">
        <v>1</v>
      </c>
      <c r="B254" s="99"/>
      <c r="C254" s="336" t="s">
        <v>28</v>
      </c>
      <c r="D254" s="147"/>
      <c r="E254" s="126"/>
      <c r="F254" s="48"/>
      <c r="G254" s="127" t="s">
        <v>337</v>
      </c>
      <c r="H254" s="89" t="s">
        <v>932</v>
      </c>
      <c r="I254" s="48" t="s">
        <v>338</v>
      </c>
      <c r="J254" s="95">
        <v>3443</v>
      </c>
      <c r="K254" s="95" t="s">
        <v>426</v>
      </c>
      <c r="L254" s="458">
        <v>408685</v>
      </c>
      <c r="M254" s="498"/>
      <c r="N254" s="472">
        <v>408685</v>
      </c>
      <c r="O254" s="99" t="s">
        <v>11</v>
      </c>
      <c r="P254" s="189" t="s">
        <v>14</v>
      </c>
      <c r="Q254" s="99"/>
      <c r="R254" s="118">
        <v>46203</v>
      </c>
      <c r="S254" s="118">
        <v>46203</v>
      </c>
      <c r="T254" s="118">
        <v>46265</v>
      </c>
      <c r="U254" s="99"/>
      <c r="V254" s="99"/>
      <c r="W254" s="99"/>
      <c r="X254" s="301" t="s">
        <v>427</v>
      </c>
      <c r="Y254" s="323" t="s">
        <v>1303</v>
      </c>
      <c r="Z254" s="302" t="s">
        <v>1086</v>
      </c>
      <c r="AA254" s="302"/>
      <c r="AB254" s="303"/>
      <c r="AC254" s="303"/>
      <c r="AD254" s="303">
        <v>46280</v>
      </c>
      <c r="AE254" s="303">
        <v>46645</v>
      </c>
      <c r="AF254" s="302"/>
      <c r="AG254" s="302">
        <v>22373</v>
      </c>
      <c r="AH254" s="384" t="s">
        <v>927</v>
      </c>
      <c r="AI254" s="97"/>
      <c r="AJ254" s="397" t="s">
        <v>844</v>
      </c>
      <c r="AK254" s="137"/>
      <c r="AL254" s="304"/>
      <c r="AM254" s="304"/>
    </row>
    <row r="255" spans="1:39" s="223" customFormat="1" ht="173.4" customHeight="1">
      <c r="A255" s="189">
        <v>2</v>
      </c>
      <c r="B255" s="99"/>
      <c r="C255" s="333" t="s">
        <v>28</v>
      </c>
      <c r="D255" s="147"/>
      <c r="E255" s="99"/>
      <c r="F255" s="38"/>
      <c r="G255" s="98" t="s">
        <v>339</v>
      </c>
      <c r="H255" s="14" t="s">
        <v>377</v>
      </c>
      <c r="I255" s="38" t="s">
        <v>340</v>
      </c>
      <c r="J255" s="13">
        <v>1</v>
      </c>
      <c r="K255" s="13" t="s">
        <v>392</v>
      </c>
      <c r="L255" s="458">
        <f>5942+60.16</f>
        <v>6002.16</v>
      </c>
      <c r="M255" s="498"/>
      <c r="N255" s="472">
        <v>5942</v>
      </c>
      <c r="O255" s="99" t="s">
        <v>11</v>
      </c>
      <c r="P255" s="189" t="s">
        <v>14</v>
      </c>
      <c r="Q255" s="99"/>
      <c r="R255" s="118">
        <v>45900</v>
      </c>
      <c r="S255" s="118">
        <v>45961</v>
      </c>
      <c r="T255" s="118">
        <v>46081</v>
      </c>
      <c r="U255" s="99"/>
      <c r="V255" s="99"/>
      <c r="W255" s="99"/>
      <c r="X255" s="154" t="s">
        <v>427</v>
      </c>
      <c r="Y255" s="150" t="s">
        <v>1320</v>
      </c>
      <c r="Z255" s="280" t="s">
        <v>1327</v>
      </c>
      <c r="AA255" s="278" t="s">
        <v>1326</v>
      </c>
      <c r="AB255" s="279">
        <v>44615</v>
      </c>
      <c r="AC255" s="279">
        <v>44979</v>
      </c>
      <c r="AD255" s="279">
        <v>46076</v>
      </c>
      <c r="AE255" s="279">
        <v>46440</v>
      </c>
      <c r="AF255" s="344" t="s">
        <v>30</v>
      </c>
      <c r="AG255" s="278">
        <v>19380</v>
      </c>
      <c r="AH255" s="385" t="s">
        <v>928</v>
      </c>
      <c r="AI255" s="97"/>
      <c r="AJ255" s="389" t="s">
        <v>840</v>
      </c>
      <c r="AK255" s="86"/>
      <c r="AL255" s="56" t="s">
        <v>1342</v>
      </c>
      <c r="AM255" s="56" t="s">
        <v>933</v>
      </c>
    </row>
    <row r="256" spans="1:39" s="223" customFormat="1" ht="209.4" customHeight="1">
      <c r="A256" s="189">
        <v>21</v>
      </c>
      <c r="B256" s="99"/>
      <c r="C256" s="333" t="s">
        <v>28</v>
      </c>
      <c r="D256" s="147"/>
      <c r="E256" s="99"/>
      <c r="F256" s="516"/>
      <c r="G256" s="97"/>
      <c r="H256" s="517" t="s">
        <v>1399</v>
      </c>
      <c r="I256" s="516" t="s">
        <v>1363</v>
      </c>
      <c r="J256" s="518">
        <v>6</v>
      </c>
      <c r="K256" s="518" t="s">
        <v>1249</v>
      </c>
      <c r="L256" s="519">
        <v>1500</v>
      </c>
      <c r="M256" s="506"/>
      <c r="N256" s="515"/>
      <c r="O256" s="99" t="s">
        <v>16</v>
      </c>
      <c r="P256" s="189" t="s">
        <v>157</v>
      </c>
      <c r="Q256" s="99"/>
      <c r="R256" s="118">
        <v>46081</v>
      </c>
      <c r="S256" s="118">
        <v>46142</v>
      </c>
      <c r="T256" s="118">
        <v>46265</v>
      </c>
      <c r="U256" s="99"/>
      <c r="V256" s="99"/>
      <c r="W256" s="99"/>
      <c r="X256" s="129" t="s">
        <v>427</v>
      </c>
      <c r="Y256" s="99" t="s">
        <v>1303</v>
      </c>
      <c r="Z256" s="286"/>
      <c r="AA256" s="286"/>
      <c r="AB256" s="520"/>
      <c r="AC256" s="521"/>
      <c r="AD256" s="413" t="s">
        <v>1250</v>
      </c>
      <c r="AE256" s="413" t="s">
        <v>1251</v>
      </c>
      <c r="AF256" s="152"/>
      <c r="AG256" s="227" t="s">
        <v>1252</v>
      </c>
      <c r="AH256" s="522" t="s">
        <v>1105</v>
      </c>
      <c r="AI256" s="413"/>
      <c r="AJ256" s="198"/>
      <c r="AK256" s="523"/>
      <c r="AL256" s="56"/>
      <c r="AM256" s="56"/>
    </row>
    <row r="257" spans="1:39" s="223" customFormat="1" ht="144" customHeight="1">
      <c r="A257" s="189">
        <v>3</v>
      </c>
      <c r="B257" s="99"/>
      <c r="C257" s="333" t="s">
        <v>28</v>
      </c>
      <c r="D257" s="147"/>
      <c r="E257" s="99"/>
      <c r="F257" s="38"/>
      <c r="G257" s="98" t="s">
        <v>332</v>
      </c>
      <c r="H257" s="14" t="s">
        <v>378</v>
      </c>
      <c r="I257" s="38" t="s">
        <v>333</v>
      </c>
      <c r="J257" s="13">
        <v>1</v>
      </c>
      <c r="K257" s="13" t="s">
        <v>934</v>
      </c>
      <c r="L257" s="447">
        <v>25174</v>
      </c>
      <c r="M257" s="498"/>
      <c r="N257" s="472">
        <v>25174</v>
      </c>
      <c r="O257" s="99" t="s">
        <v>11</v>
      </c>
      <c r="P257" s="189" t="s">
        <v>14</v>
      </c>
      <c r="Q257" s="99"/>
      <c r="R257" s="118">
        <v>46081</v>
      </c>
      <c r="S257" s="118">
        <v>46112</v>
      </c>
      <c r="T257" s="118">
        <v>46234</v>
      </c>
      <c r="U257" s="99"/>
      <c r="V257" s="99"/>
      <c r="W257" s="99"/>
      <c r="X257" s="154" t="s">
        <v>427</v>
      </c>
      <c r="Y257" s="150" t="s">
        <v>1314</v>
      </c>
      <c r="Z257" s="278"/>
      <c r="AA257" s="278" t="s">
        <v>1087</v>
      </c>
      <c r="AB257" s="279">
        <v>44775</v>
      </c>
      <c r="AC257" s="279">
        <v>45139</v>
      </c>
      <c r="AD257" s="279">
        <v>46236</v>
      </c>
      <c r="AE257" s="279">
        <v>46600</v>
      </c>
      <c r="AF257" s="278"/>
      <c r="AG257" s="278">
        <v>5797</v>
      </c>
      <c r="AH257" s="385" t="s">
        <v>928</v>
      </c>
      <c r="AI257" s="97"/>
      <c r="AJ257" s="389"/>
      <c r="AK257" s="86"/>
      <c r="AL257" s="56"/>
      <c r="AM257" s="56"/>
    </row>
    <row r="258" spans="1:39" ht="135" customHeight="1">
      <c r="A258" s="326">
        <v>12</v>
      </c>
      <c r="B258" s="99"/>
      <c r="C258" s="334" t="s">
        <v>28</v>
      </c>
      <c r="D258" s="147"/>
      <c r="E258" s="55"/>
      <c r="F258" s="46"/>
      <c r="G258" s="98" t="s">
        <v>325</v>
      </c>
      <c r="H258" s="56" t="s">
        <v>430</v>
      </c>
      <c r="I258" s="46" t="s">
        <v>930</v>
      </c>
      <c r="J258" s="171">
        <v>1</v>
      </c>
      <c r="K258" s="171" t="s">
        <v>1368</v>
      </c>
      <c r="L258" s="459">
        <v>600</v>
      </c>
      <c r="M258" s="498"/>
      <c r="N258" s="472">
        <v>600</v>
      </c>
      <c r="O258" s="99" t="s">
        <v>11</v>
      </c>
      <c r="P258" s="189" t="s">
        <v>156</v>
      </c>
      <c r="Q258" s="99"/>
      <c r="R258" s="118">
        <v>46265</v>
      </c>
      <c r="S258" s="118">
        <v>46295</v>
      </c>
      <c r="T258" s="118">
        <v>46387</v>
      </c>
      <c r="U258" s="99"/>
      <c r="V258" s="99"/>
      <c r="W258" s="99"/>
      <c r="X258" s="154" t="s">
        <v>427</v>
      </c>
      <c r="Y258" s="150" t="s">
        <v>1303</v>
      </c>
      <c r="Z258" s="278"/>
      <c r="AA258" s="278"/>
      <c r="AB258" s="279"/>
      <c r="AC258" s="279"/>
      <c r="AD258" s="117" t="s">
        <v>1088</v>
      </c>
      <c r="AE258" s="117" t="s">
        <v>1088</v>
      </c>
      <c r="AF258" s="278"/>
      <c r="AG258" s="278">
        <v>13846</v>
      </c>
      <c r="AH258" s="385" t="s">
        <v>1099</v>
      </c>
      <c r="AI258" s="97"/>
      <c r="AJ258" s="389" t="s">
        <v>848</v>
      </c>
      <c r="AK258" s="86"/>
      <c r="AL258" s="56"/>
      <c r="AM258" s="56"/>
    </row>
    <row r="259" spans="1:39" s="223" customFormat="1" ht="84" customHeight="1">
      <c r="A259" s="189">
        <v>4</v>
      </c>
      <c r="B259" s="99"/>
      <c r="C259" s="333" t="s">
        <v>28</v>
      </c>
      <c r="D259" s="147"/>
      <c r="E259" s="99"/>
      <c r="F259" s="38"/>
      <c r="G259" s="98" t="s">
        <v>326</v>
      </c>
      <c r="H259" s="14" t="s">
        <v>428</v>
      </c>
      <c r="I259" s="38" t="s">
        <v>327</v>
      </c>
      <c r="J259" s="13">
        <v>3</v>
      </c>
      <c r="K259" s="13" t="s">
        <v>1085</v>
      </c>
      <c r="L259" s="460">
        <v>3000</v>
      </c>
      <c r="M259" s="498"/>
      <c r="N259" s="472">
        <v>3000</v>
      </c>
      <c r="O259" s="99" t="s">
        <v>5</v>
      </c>
      <c r="P259" s="189" t="s">
        <v>156</v>
      </c>
      <c r="Q259" s="99"/>
      <c r="R259" s="118">
        <v>46295</v>
      </c>
      <c r="S259" s="118">
        <v>46326</v>
      </c>
      <c r="T259" s="118">
        <v>46387</v>
      </c>
      <c r="U259" s="99"/>
      <c r="V259" s="99"/>
      <c r="W259" s="99"/>
      <c r="X259" s="154" t="s">
        <v>427</v>
      </c>
      <c r="Y259" s="150" t="s">
        <v>1303</v>
      </c>
      <c r="Z259" s="278"/>
      <c r="AA259" s="278"/>
      <c r="AB259" s="279"/>
      <c r="AC259" s="279"/>
      <c r="AD259" s="117" t="s">
        <v>1088</v>
      </c>
      <c r="AE259" s="117" t="s">
        <v>1088</v>
      </c>
      <c r="AF259" s="278"/>
      <c r="AG259" s="278">
        <v>16055</v>
      </c>
      <c r="AH259" s="385" t="s">
        <v>1089</v>
      </c>
      <c r="AI259" s="97"/>
      <c r="AJ259" s="389"/>
      <c r="AK259" s="86"/>
      <c r="AL259" s="510" t="s">
        <v>1369</v>
      </c>
      <c r="AM259" s="56"/>
    </row>
    <row r="260" spans="1:39" s="223" customFormat="1" ht="123.75" customHeight="1">
      <c r="A260" s="189">
        <v>5</v>
      </c>
      <c r="B260" s="99"/>
      <c r="C260" s="333" t="s">
        <v>28</v>
      </c>
      <c r="D260" s="147"/>
      <c r="E260" s="99"/>
      <c r="F260" s="53"/>
      <c r="G260" s="98" t="s">
        <v>328</v>
      </c>
      <c r="H260" s="54" t="s">
        <v>1370</v>
      </c>
      <c r="I260" s="53" t="s">
        <v>329</v>
      </c>
      <c r="J260" s="52">
        <v>1</v>
      </c>
      <c r="K260" s="52" t="s">
        <v>1376</v>
      </c>
      <c r="L260" s="461">
        <v>2975</v>
      </c>
      <c r="M260" s="498"/>
      <c r="N260" s="472">
        <v>2975</v>
      </c>
      <c r="O260" s="99" t="s">
        <v>11</v>
      </c>
      <c r="P260" s="189" t="s">
        <v>14</v>
      </c>
      <c r="Q260" s="99"/>
      <c r="R260" s="118">
        <v>46022</v>
      </c>
      <c r="S260" s="118">
        <v>46081</v>
      </c>
      <c r="T260" s="118">
        <v>46173</v>
      </c>
      <c r="U260" s="99"/>
      <c r="V260" s="99"/>
      <c r="W260" s="99"/>
      <c r="X260" s="154" t="s">
        <v>427</v>
      </c>
      <c r="Y260" s="150" t="s">
        <v>1303</v>
      </c>
      <c r="Z260" s="278"/>
      <c r="AA260" s="278" t="s">
        <v>1090</v>
      </c>
      <c r="AB260" s="279">
        <v>44706</v>
      </c>
      <c r="AC260" s="279">
        <v>46166</v>
      </c>
      <c r="AD260" s="279">
        <v>46167</v>
      </c>
      <c r="AE260" s="279">
        <v>46531</v>
      </c>
      <c r="AF260" s="278"/>
      <c r="AG260" s="201" t="s">
        <v>1091</v>
      </c>
      <c r="AH260" s="385" t="s">
        <v>1092</v>
      </c>
      <c r="AI260" s="97"/>
      <c r="AJ260" s="389" t="s">
        <v>845</v>
      </c>
      <c r="AK260" s="86"/>
      <c r="AL260" s="510" t="s">
        <v>1371</v>
      </c>
      <c r="AM260" s="56"/>
    </row>
    <row r="261" spans="1:39" s="223" customFormat="1" ht="93.6" customHeight="1">
      <c r="A261" s="189">
        <v>7</v>
      </c>
      <c r="B261" s="99"/>
      <c r="C261" s="333" t="s">
        <v>28</v>
      </c>
      <c r="D261" s="147"/>
      <c r="E261" s="99"/>
      <c r="F261" s="46"/>
      <c r="G261" s="98" t="s">
        <v>330</v>
      </c>
      <c r="H261" s="56" t="s">
        <v>379</v>
      </c>
      <c r="I261" s="46" t="s">
        <v>331</v>
      </c>
      <c r="J261" s="55">
        <v>8</v>
      </c>
      <c r="K261" s="55" t="s">
        <v>429</v>
      </c>
      <c r="L261" s="462">
        <v>23643</v>
      </c>
      <c r="M261" s="498"/>
      <c r="N261" s="472">
        <v>23643</v>
      </c>
      <c r="O261" s="99" t="s">
        <v>11</v>
      </c>
      <c r="P261" s="189" t="s">
        <v>7</v>
      </c>
      <c r="Q261" s="99"/>
      <c r="R261" s="118">
        <v>46112</v>
      </c>
      <c r="S261" s="118">
        <v>46142</v>
      </c>
      <c r="T261" s="118">
        <v>46265</v>
      </c>
      <c r="U261" s="99"/>
      <c r="V261" s="99"/>
      <c r="W261" s="99"/>
      <c r="X261" s="154" t="s">
        <v>427</v>
      </c>
      <c r="Y261" s="150" t="s">
        <v>1303</v>
      </c>
      <c r="Z261" s="278"/>
      <c r="AA261" s="278"/>
      <c r="AB261" s="279"/>
      <c r="AC261" s="279"/>
      <c r="AD261" s="279">
        <v>46235</v>
      </c>
      <c r="AE261" s="279">
        <v>46600</v>
      </c>
      <c r="AF261" s="278"/>
      <c r="AG261" s="201" t="s">
        <v>1094</v>
      </c>
      <c r="AH261" s="385" t="s">
        <v>1095</v>
      </c>
      <c r="AI261" s="97"/>
      <c r="AJ261" s="389"/>
      <c r="AK261" s="86"/>
      <c r="AL261" s="56"/>
      <c r="AM261" s="56"/>
    </row>
    <row r="262" spans="1:39" ht="241.2" customHeight="1">
      <c r="A262" s="189">
        <v>20</v>
      </c>
      <c r="B262" s="99"/>
      <c r="C262" s="334" t="s">
        <v>28</v>
      </c>
      <c r="D262" s="147"/>
      <c r="E262" s="55"/>
      <c r="F262" s="284"/>
      <c r="G262" s="98"/>
      <c r="H262" s="54" t="s">
        <v>1364</v>
      </c>
      <c r="I262" s="53" t="s">
        <v>1374</v>
      </c>
      <c r="J262" s="52">
        <v>52</v>
      </c>
      <c r="K262" s="13" t="s">
        <v>1365</v>
      </c>
      <c r="L262" s="471">
        <v>166164.95000000001</v>
      </c>
      <c r="M262" s="488"/>
      <c r="N262" s="515"/>
      <c r="O262" s="99" t="s">
        <v>11</v>
      </c>
      <c r="P262" s="189" t="s">
        <v>9</v>
      </c>
      <c r="Q262" s="227"/>
      <c r="R262" s="118">
        <v>45716</v>
      </c>
      <c r="S262" s="118">
        <v>45900</v>
      </c>
      <c r="T262" s="118">
        <v>46081</v>
      </c>
      <c r="U262" s="99"/>
      <c r="V262" s="99"/>
      <c r="W262" s="99"/>
      <c r="X262" s="154" t="s">
        <v>427</v>
      </c>
      <c r="Y262" s="150" t="s">
        <v>1303</v>
      </c>
      <c r="Z262" s="281"/>
      <c r="AA262" s="281"/>
      <c r="AB262" s="285"/>
      <c r="AC262" s="285"/>
      <c r="AD262" s="281" t="s">
        <v>1366</v>
      </c>
      <c r="AE262" s="281" t="s">
        <v>1366</v>
      </c>
      <c r="AF262" s="278"/>
      <c r="AG262" s="524" t="s">
        <v>1104</v>
      </c>
      <c r="AH262" s="387" t="s">
        <v>1105</v>
      </c>
      <c r="AI262" s="97"/>
      <c r="AJ262" s="389"/>
      <c r="AK262" s="86"/>
      <c r="AL262" s="56" t="s">
        <v>1367</v>
      </c>
      <c r="AM262" s="56"/>
    </row>
    <row r="263" spans="1:39" s="223" customFormat="1" ht="210.6" customHeight="1">
      <c r="A263" s="189">
        <v>11</v>
      </c>
      <c r="B263" s="99"/>
      <c r="C263" s="333" t="s">
        <v>28</v>
      </c>
      <c r="D263" s="147"/>
      <c r="E263" s="99"/>
      <c r="F263" s="156"/>
      <c r="G263" s="98" t="s">
        <v>317</v>
      </c>
      <c r="H263" s="56" t="s">
        <v>1373</v>
      </c>
      <c r="I263" s="156" t="s">
        <v>1372</v>
      </c>
      <c r="J263" s="171">
        <v>1</v>
      </c>
      <c r="K263" s="171" t="s">
        <v>431</v>
      </c>
      <c r="L263" s="459">
        <v>30000</v>
      </c>
      <c r="M263" s="498"/>
      <c r="N263" s="472">
        <v>30000</v>
      </c>
      <c r="O263" s="99" t="s">
        <v>11</v>
      </c>
      <c r="P263" s="189" t="s">
        <v>156</v>
      </c>
      <c r="Q263" s="99"/>
      <c r="R263" s="118">
        <v>45961</v>
      </c>
      <c r="S263" s="118">
        <v>46022</v>
      </c>
      <c r="T263" s="118">
        <v>46203</v>
      </c>
      <c r="U263" s="99"/>
      <c r="V263" s="99"/>
      <c r="W263" s="99"/>
      <c r="X263" s="154" t="s">
        <v>427</v>
      </c>
      <c r="Y263" s="150" t="s">
        <v>1303</v>
      </c>
      <c r="Z263" s="278"/>
      <c r="AA263" s="278"/>
      <c r="AB263" s="279"/>
      <c r="AC263" s="279"/>
      <c r="AD263" s="117" t="s">
        <v>1088</v>
      </c>
      <c r="AE263" s="117" t="s">
        <v>1088</v>
      </c>
      <c r="AF263" s="150" t="s">
        <v>1097</v>
      </c>
      <c r="AG263" s="278">
        <v>269891</v>
      </c>
      <c r="AH263" s="385" t="s">
        <v>1098</v>
      </c>
      <c r="AI263" s="97"/>
      <c r="AJ263" s="389" t="s">
        <v>847</v>
      </c>
      <c r="AK263" s="86"/>
      <c r="AL263" s="56"/>
      <c r="AM263" s="56"/>
    </row>
    <row r="264" spans="1:39" s="223" customFormat="1" ht="120" customHeight="1">
      <c r="A264" s="189">
        <v>13</v>
      </c>
      <c r="B264" s="99"/>
      <c r="C264" s="333" t="s">
        <v>28</v>
      </c>
      <c r="D264" s="147"/>
      <c r="E264" s="99"/>
      <c r="F264" s="46"/>
      <c r="G264" s="98" t="s">
        <v>319</v>
      </c>
      <c r="H264" s="56" t="s">
        <v>380</v>
      </c>
      <c r="I264" s="46" t="s">
        <v>1093</v>
      </c>
      <c r="J264" s="55">
        <v>1</v>
      </c>
      <c r="K264" s="55" t="s">
        <v>431</v>
      </c>
      <c r="L264" s="463">
        <v>24000</v>
      </c>
      <c r="M264" s="507"/>
      <c r="N264" s="472">
        <v>12000</v>
      </c>
      <c r="O264" s="99" t="s">
        <v>11</v>
      </c>
      <c r="P264" s="189" t="s">
        <v>156</v>
      </c>
      <c r="Q264" s="99"/>
      <c r="R264" s="118">
        <v>45961</v>
      </c>
      <c r="S264" s="118">
        <v>46022</v>
      </c>
      <c r="T264" s="118">
        <v>46203</v>
      </c>
      <c r="U264" s="99"/>
      <c r="V264" s="99"/>
      <c r="W264" s="99"/>
      <c r="X264" s="154" t="s">
        <v>427</v>
      </c>
      <c r="Y264" s="150" t="s">
        <v>1303</v>
      </c>
      <c r="Z264" s="278"/>
      <c r="AA264" s="278"/>
      <c r="AB264" s="279"/>
      <c r="AC264" s="279"/>
      <c r="AD264" s="117" t="s">
        <v>1088</v>
      </c>
      <c r="AE264" s="117" t="s">
        <v>1088</v>
      </c>
      <c r="AF264" s="150" t="s">
        <v>1097</v>
      </c>
      <c r="AG264" s="278">
        <v>447968</v>
      </c>
      <c r="AH264" s="386" t="s">
        <v>1100</v>
      </c>
      <c r="AI264" s="96"/>
      <c r="AJ264" s="389" t="s">
        <v>849</v>
      </c>
      <c r="AK264" s="86"/>
      <c r="AL264" s="56"/>
      <c r="AM264" s="56"/>
    </row>
    <row r="265" spans="1:39" s="223" customFormat="1" ht="180.6" customHeight="1">
      <c r="A265" s="189">
        <v>14</v>
      </c>
      <c r="B265" s="99"/>
      <c r="C265" s="333" t="s">
        <v>28</v>
      </c>
      <c r="D265" s="147"/>
      <c r="E265" s="99"/>
      <c r="F265" s="46"/>
      <c r="G265" s="98" t="s">
        <v>318</v>
      </c>
      <c r="H265" s="56" t="s">
        <v>381</v>
      </c>
      <c r="I265" s="46" t="s">
        <v>432</v>
      </c>
      <c r="J265" s="55">
        <v>1</v>
      </c>
      <c r="K265" s="55" t="s">
        <v>431</v>
      </c>
      <c r="L265" s="462">
        <v>8650</v>
      </c>
      <c r="M265" s="498"/>
      <c r="N265" s="472">
        <v>8650</v>
      </c>
      <c r="O265" s="99" t="s">
        <v>11</v>
      </c>
      <c r="P265" s="189" t="s">
        <v>156</v>
      </c>
      <c r="Q265" s="99"/>
      <c r="R265" s="118">
        <v>45961</v>
      </c>
      <c r="S265" s="118">
        <v>46022</v>
      </c>
      <c r="T265" s="118">
        <v>46203</v>
      </c>
      <c r="U265" s="99"/>
      <c r="V265" s="99"/>
      <c r="W265" s="99"/>
      <c r="X265" s="154" t="s">
        <v>427</v>
      </c>
      <c r="Y265" s="150" t="s">
        <v>1303</v>
      </c>
      <c r="Z265" s="278"/>
      <c r="AA265" s="278"/>
      <c r="AB265" s="279"/>
      <c r="AC265" s="279"/>
      <c r="AD265" s="117" t="s">
        <v>1088</v>
      </c>
      <c r="AE265" s="117" t="s">
        <v>1088</v>
      </c>
      <c r="AF265" s="150" t="s">
        <v>1097</v>
      </c>
      <c r="AG265" s="278">
        <v>269971</v>
      </c>
      <c r="AH265" s="386" t="s">
        <v>1101</v>
      </c>
      <c r="AI265" s="96"/>
      <c r="AJ265" s="389"/>
      <c r="AK265" s="86"/>
      <c r="AL265" s="56"/>
      <c r="AM265" s="56"/>
    </row>
    <row r="266" spans="1:39" s="223" customFormat="1" ht="192.6" customHeight="1">
      <c r="A266" s="189">
        <v>15</v>
      </c>
      <c r="B266" s="99"/>
      <c r="C266" s="333" t="s">
        <v>28</v>
      </c>
      <c r="D266" s="147"/>
      <c r="E266" s="99"/>
      <c r="F266" s="46"/>
      <c r="G266" s="98" t="s">
        <v>334</v>
      </c>
      <c r="H266" s="56" t="s">
        <v>433</v>
      </c>
      <c r="I266" s="46" t="s">
        <v>335</v>
      </c>
      <c r="J266" s="55">
        <v>1</v>
      </c>
      <c r="K266" s="55" t="s">
        <v>434</v>
      </c>
      <c r="L266" s="459">
        <v>70000</v>
      </c>
      <c r="M266" s="498"/>
      <c r="N266" s="472">
        <v>70000</v>
      </c>
      <c r="O266" s="99" t="s">
        <v>16</v>
      </c>
      <c r="P266" s="189" t="s">
        <v>7</v>
      </c>
      <c r="Q266" s="99"/>
      <c r="R266" s="118">
        <v>46203</v>
      </c>
      <c r="S266" s="118">
        <v>46234</v>
      </c>
      <c r="T266" s="118">
        <v>46326</v>
      </c>
      <c r="U266" s="99"/>
      <c r="V266" s="99"/>
      <c r="W266" s="99"/>
      <c r="X266" s="154" t="s">
        <v>427</v>
      </c>
      <c r="Y266" s="150" t="s">
        <v>1304</v>
      </c>
      <c r="Z266" s="282"/>
      <c r="AA266" s="283"/>
      <c r="AB266" s="283"/>
      <c r="AC266" s="283"/>
      <c r="AD266" s="117" t="s">
        <v>1088</v>
      </c>
      <c r="AE266" s="117" t="s">
        <v>1088</v>
      </c>
      <c r="AF266" s="150"/>
      <c r="AG266" s="150">
        <v>20656</v>
      </c>
      <c r="AH266" s="386" t="s">
        <v>1102</v>
      </c>
      <c r="AI266" s="96"/>
      <c r="AJ266" s="389"/>
      <c r="AK266" s="86"/>
      <c r="AL266" s="510" t="s">
        <v>1375</v>
      </c>
      <c r="AM266" s="56"/>
    </row>
    <row r="267" spans="1:39" s="223" customFormat="1" ht="184.95" customHeight="1">
      <c r="A267" s="189">
        <v>16</v>
      </c>
      <c r="B267" s="99"/>
      <c r="C267" s="333" t="s">
        <v>28</v>
      </c>
      <c r="D267" s="147"/>
      <c r="E267" s="99"/>
      <c r="F267" s="97"/>
      <c r="G267" s="98" t="s">
        <v>323</v>
      </c>
      <c r="H267" s="96" t="s">
        <v>382</v>
      </c>
      <c r="I267" s="97" t="s">
        <v>324</v>
      </c>
      <c r="J267" s="55">
        <v>3</v>
      </c>
      <c r="K267" s="55" t="s">
        <v>435</v>
      </c>
      <c r="L267" s="459">
        <v>90000</v>
      </c>
      <c r="M267" s="498"/>
      <c r="N267" s="472">
        <v>90000</v>
      </c>
      <c r="O267" s="99" t="s">
        <v>16</v>
      </c>
      <c r="P267" s="189" t="s">
        <v>156</v>
      </c>
      <c r="Q267" s="99"/>
      <c r="R267" s="118">
        <v>46203</v>
      </c>
      <c r="S267" s="118">
        <v>46234</v>
      </c>
      <c r="T267" s="118">
        <v>46326</v>
      </c>
      <c r="U267" s="99"/>
      <c r="V267" s="99"/>
      <c r="W267" s="99"/>
      <c r="X267" s="154" t="s">
        <v>427</v>
      </c>
      <c r="Y267" s="150" t="s">
        <v>1304</v>
      </c>
      <c r="Z267" s="150"/>
      <c r="AA267" s="283"/>
      <c r="AB267" s="283"/>
      <c r="AC267" s="283"/>
      <c r="AD267" s="117" t="s">
        <v>1088</v>
      </c>
      <c r="AE267" s="117" t="s">
        <v>1088</v>
      </c>
      <c r="AF267" s="150"/>
      <c r="AG267" s="150">
        <v>6718</v>
      </c>
      <c r="AH267" s="386" t="s">
        <v>1103</v>
      </c>
      <c r="AI267" s="96"/>
      <c r="AJ267" s="389"/>
      <c r="AK267" s="86"/>
      <c r="AL267" s="510" t="s">
        <v>1375</v>
      </c>
      <c r="AM267" s="56"/>
    </row>
    <row r="268" spans="1:39" s="223" customFormat="1" ht="100.5" customHeight="1">
      <c r="A268" s="189">
        <v>18</v>
      </c>
      <c r="B268" s="99"/>
      <c r="C268" s="333" t="s">
        <v>28</v>
      </c>
      <c r="D268" s="147"/>
      <c r="E268" s="99"/>
      <c r="F268" s="38"/>
      <c r="G268" s="98" t="s">
        <v>321</v>
      </c>
      <c r="H268" s="14" t="s">
        <v>436</v>
      </c>
      <c r="I268" s="38" t="s">
        <v>322</v>
      </c>
      <c r="J268" s="13">
        <v>1</v>
      </c>
      <c r="K268" s="13" t="s">
        <v>437</v>
      </c>
      <c r="L268" s="464">
        <v>33109</v>
      </c>
      <c r="M268" s="507"/>
      <c r="N268" s="472">
        <v>33109</v>
      </c>
      <c r="O268" s="99" t="s">
        <v>11</v>
      </c>
      <c r="P268" s="189" t="s">
        <v>157</v>
      </c>
      <c r="Q268" s="227"/>
      <c r="R268" s="118">
        <v>46081</v>
      </c>
      <c r="S268" s="118">
        <v>46142</v>
      </c>
      <c r="T268" s="118">
        <v>46265</v>
      </c>
      <c r="U268" s="99"/>
      <c r="V268" s="99"/>
      <c r="W268" s="99"/>
      <c r="X268" s="154" t="s">
        <v>427</v>
      </c>
      <c r="Y268" s="154" t="s">
        <v>1303</v>
      </c>
      <c r="Z268" s="281"/>
      <c r="AA268" s="281"/>
      <c r="AB268" s="285"/>
      <c r="AC268" s="285"/>
      <c r="AD268" s="279">
        <v>46235</v>
      </c>
      <c r="AE268" s="279">
        <v>46600</v>
      </c>
      <c r="AF268" s="150"/>
      <c r="AG268" s="278">
        <v>8745</v>
      </c>
      <c r="AH268" s="385"/>
      <c r="AI268" s="97"/>
      <c r="AJ268" s="389" t="s">
        <v>850</v>
      </c>
      <c r="AK268" s="86"/>
      <c r="AL268" s="56"/>
      <c r="AM268" s="56"/>
    </row>
    <row r="269" spans="1:39" s="223" customFormat="1" ht="199.95" customHeight="1">
      <c r="A269" s="196">
        <v>6</v>
      </c>
      <c r="B269" s="99"/>
      <c r="C269" s="335" t="s">
        <v>28</v>
      </c>
      <c r="D269" s="147"/>
      <c r="E269" s="125"/>
      <c r="F269" s="53"/>
      <c r="G269" s="255" t="s">
        <v>336</v>
      </c>
      <c r="H269" s="54" t="s">
        <v>936</v>
      </c>
      <c r="I269" s="53" t="s">
        <v>438</v>
      </c>
      <c r="J269" s="52">
        <v>1</v>
      </c>
      <c r="K269" s="52" t="s">
        <v>439</v>
      </c>
      <c r="L269" s="465">
        <v>65585804</v>
      </c>
      <c r="M269" s="507"/>
      <c r="N269" s="473">
        <v>65585804</v>
      </c>
      <c r="O269" s="125" t="s">
        <v>11</v>
      </c>
      <c r="P269" s="196" t="s">
        <v>14</v>
      </c>
      <c r="Q269" s="288"/>
      <c r="R269" s="259">
        <v>46142</v>
      </c>
      <c r="S269" s="259">
        <v>46265</v>
      </c>
      <c r="T269" s="259">
        <v>46387</v>
      </c>
      <c r="U269" s="289" t="s">
        <v>427</v>
      </c>
      <c r="V269" s="289" t="s">
        <v>387</v>
      </c>
      <c r="W269" s="290"/>
      <c r="X269" s="289" t="s">
        <v>427</v>
      </c>
      <c r="Y269" s="289" t="s">
        <v>1321</v>
      </c>
      <c r="Z269" s="290"/>
      <c r="AA269" s="291" t="s">
        <v>1106</v>
      </c>
      <c r="AB269" s="292">
        <v>45658</v>
      </c>
      <c r="AC269" s="292">
        <v>46022</v>
      </c>
      <c r="AD269" s="292">
        <v>46388</v>
      </c>
      <c r="AE269" s="292">
        <v>46752</v>
      </c>
      <c r="AF269" s="291"/>
      <c r="AG269" s="291">
        <v>12920</v>
      </c>
      <c r="AH269" s="387"/>
      <c r="AI269" s="97"/>
      <c r="AJ269" s="398"/>
      <c r="AK269" s="260"/>
      <c r="AL269" s="261" t="s">
        <v>937</v>
      </c>
      <c r="AM269" s="261" t="s">
        <v>937</v>
      </c>
    </row>
    <row r="270" spans="1:39" s="223" customFormat="1" ht="115.95" customHeight="1">
      <c r="A270" s="326">
        <v>8</v>
      </c>
      <c r="B270" s="99"/>
      <c r="C270" s="334" t="s">
        <v>28</v>
      </c>
      <c r="D270" s="147"/>
      <c r="E270" s="55"/>
      <c r="F270" s="56"/>
      <c r="G270" s="84" t="s">
        <v>697</v>
      </c>
      <c r="H270" s="46" t="s">
        <v>1400</v>
      </c>
      <c r="I270" s="56" t="s">
        <v>698</v>
      </c>
      <c r="J270" s="55">
        <v>1</v>
      </c>
      <c r="K270" s="55" t="s">
        <v>70</v>
      </c>
      <c r="L270" s="463">
        <f>7483730+7013322.96</f>
        <v>14497052.960000001</v>
      </c>
      <c r="M270" s="507"/>
      <c r="N270" s="472">
        <v>7483730</v>
      </c>
      <c r="O270" s="99" t="s">
        <v>11</v>
      </c>
      <c r="P270" s="189" t="s">
        <v>70</v>
      </c>
      <c r="Q270" s="99"/>
      <c r="R270" s="118">
        <v>45838</v>
      </c>
      <c r="S270" s="118">
        <v>46053</v>
      </c>
      <c r="T270" s="118">
        <v>46387</v>
      </c>
      <c r="U270" s="171"/>
      <c r="V270" s="171"/>
      <c r="W270" s="174"/>
      <c r="X270" s="13" t="s">
        <v>427</v>
      </c>
      <c r="Y270" s="13" t="s">
        <v>1303</v>
      </c>
      <c r="Z270" s="278"/>
      <c r="AA270" s="278"/>
      <c r="AB270" s="279"/>
      <c r="AC270" s="279"/>
      <c r="AD270" s="279"/>
      <c r="AE270" s="279"/>
      <c r="AF270" s="278"/>
      <c r="AG270" s="201" t="s">
        <v>1096</v>
      </c>
      <c r="AH270" s="385"/>
      <c r="AI270" s="97"/>
      <c r="AJ270" s="389" t="s">
        <v>846</v>
      </c>
      <c r="AK270" s="86"/>
      <c r="AL270" s="56" t="s">
        <v>1084</v>
      </c>
      <c r="AM270" s="56"/>
    </row>
    <row r="271" spans="1:39" ht="334.95" customHeight="1">
      <c r="A271" s="326">
        <v>1</v>
      </c>
      <c r="B271" s="99"/>
      <c r="C271" s="334" t="s">
        <v>146</v>
      </c>
      <c r="D271" s="147"/>
      <c r="E271" s="55"/>
      <c r="F271" s="277"/>
      <c r="G271" s="98" t="s">
        <v>341</v>
      </c>
      <c r="H271" s="130" t="s">
        <v>1082</v>
      </c>
      <c r="I271" s="277" t="s">
        <v>931</v>
      </c>
      <c r="J271" s="129">
        <v>1600</v>
      </c>
      <c r="K271" s="129" t="s">
        <v>178</v>
      </c>
      <c r="L271" s="430">
        <v>91184</v>
      </c>
      <c r="M271" s="490"/>
      <c r="N271" s="472">
        <v>91184</v>
      </c>
      <c r="O271" s="99" t="s">
        <v>11</v>
      </c>
      <c r="P271" s="189" t="s">
        <v>9</v>
      </c>
      <c r="Q271" s="227"/>
      <c r="R271" s="118">
        <v>46081</v>
      </c>
      <c r="S271" s="118">
        <v>46081</v>
      </c>
      <c r="T271" s="118">
        <v>46295</v>
      </c>
      <c r="U271" s="99"/>
      <c r="V271" s="99"/>
      <c r="W271" s="99"/>
      <c r="X271" s="301" t="s">
        <v>1302</v>
      </c>
      <c r="Y271" s="129" t="s">
        <v>1303</v>
      </c>
      <c r="Z271" s="181"/>
      <c r="AA271" s="182"/>
      <c r="AB271" s="238"/>
      <c r="AC271" s="238"/>
      <c r="AD271" s="238">
        <v>46296</v>
      </c>
      <c r="AE271" s="238">
        <v>46661</v>
      </c>
      <c r="AF271" s="129" t="s">
        <v>1083</v>
      </c>
      <c r="AG271" s="294">
        <v>451860</v>
      </c>
      <c r="AH271" s="525" t="s">
        <v>1290</v>
      </c>
      <c r="AI271" s="277"/>
      <c r="AJ271" s="389" t="s">
        <v>853</v>
      </c>
      <c r="AK271" s="86"/>
      <c r="AL271" s="56"/>
      <c r="AM271" s="56"/>
    </row>
    <row r="272" spans="1:39" ht="177" customHeight="1">
      <c r="A272" s="326">
        <v>1</v>
      </c>
      <c r="B272" s="99"/>
      <c r="C272" s="334" t="s">
        <v>1053</v>
      </c>
      <c r="D272" s="147"/>
      <c r="E272" s="55"/>
      <c r="F272" s="46"/>
      <c r="G272" s="98" t="s">
        <v>344</v>
      </c>
      <c r="H272" s="56" t="s">
        <v>743</v>
      </c>
      <c r="I272" s="46" t="s">
        <v>345</v>
      </c>
      <c r="J272" s="99">
        <v>1</v>
      </c>
      <c r="K272" s="99" t="s">
        <v>185</v>
      </c>
      <c r="L272" s="444">
        <v>300000</v>
      </c>
      <c r="M272" s="321"/>
      <c r="N272" s="472">
        <v>300000</v>
      </c>
      <c r="O272" s="99" t="s">
        <v>16</v>
      </c>
      <c r="P272" s="189" t="s">
        <v>9</v>
      </c>
      <c r="Q272" s="227"/>
      <c r="R272" s="118">
        <v>46053</v>
      </c>
      <c r="S272" s="118">
        <v>46112</v>
      </c>
      <c r="T272" s="118">
        <v>46265</v>
      </c>
      <c r="U272" s="99"/>
      <c r="V272" s="99"/>
      <c r="W272" s="99"/>
      <c r="X272" s="301" t="s">
        <v>1302</v>
      </c>
      <c r="Y272" s="13" t="s">
        <v>1303</v>
      </c>
      <c r="Z272" s="308"/>
      <c r="AA272" s="309"/>
      <c r="AB272" s="309"/>
      <c r="AC272" s="309"/>
      <c r="AD272" s="309"/>
      <c r="AE272" s="309"/>
      <c r="AF272" s="13"/>
      <c r="AG272" s="150"/>
      <c r="AH272" s="203"/>
      <c r="AI272" s="46"/>
      <c r="AJ272" s="389" t="s">
        <v>851</v>
      </c>
      <c r="AK272" s="86"/>
      <c r="AL272" s="112" t="s">
        <v>855</v>
      </c>
      <c r="AM272" s="510" t="s">
        <v>1377</v>
      </c>
    </row>
    <row r="273" spans="1:39" s="228" customFormat="1" ht="27.6" customHeight="1">
      <c r="A273" s="509" t="s">
        <v>1351</v>
      </c>
      <c r="B273" s="342"/>
      <c r="C273" s="334" t="s">
        <v>1053</v>
      </c>
      <c r="D273" s="147"/>
      <c r="E273" s="55"/>
      <c r="F273" s="53"/>
      <c r="G273" s="157"/>
      <c r="H273" s="307" t="s">
        <v>716</v>
      </c>
      <c r="I273" s="53"/>
      <c r="J273" s="52"/>
      <c r="K273" s="52"/>
      <c r="L273" s="320"/>
      <c r="M273" s="321"/>
      <c r="N273" s="473"/>
      <c r="O273" s="125"/>
      <c r="P273" s="196"/>
      <c r="Q273" s="227"/>
      <c r="R273" s="118"/>
      <c r="S273" s="118"/>
      <c r="T273" s="118"/>
      <c r="U273" s="99"/>
      <c r="V273" s="99"/>
      <c r="W273" s="99"/>
      <c r="X273" s="13"/>
      <c r="Y273" s="13"/>
      <c r="Z273" s="308"/>
      <c r="AA273" s="309"/>
      <c r="AB273" s="309"/>
      <c r="AC273" s="309"/>
      <c r="AD273" s="309"/>
      <c r="AE273" s="309"/>
      <c r="AF273" s="13"/>
      <c r="AG273" s="278">
        <v>602827</v>
      </c>
      <c r="AH273" s="349"/>
      <c r="AI273" s="46"/>
      <c r="AJ273" s="389" t="s">
        <v>848</v>
      </c>
      <c r="AK273" s="86"/>
      <c r="AL273" s="56"/>
      <c r="AM273" s="56"/>
    </row>
    <row r="274" spans="1:39" s="229" customFormat="1" ht="32.4" customHeight="1">
      <c r="A274" s="509" t="s">
        <v>1352</v>
      </c>
      <c r="B274" s="342"/>
      <c r="C274" s="334" t="s">
        <v>1053</v>
      </c>
      <c r="D274" s="147"/>
      <c r="E274" s="55"/>
      <c r="F274" s="38"/>
      <c r="G274" s="157"/>
      <c r="H274" s="307" t="s">
        <v>717</v>
      </c>
      <c r="I274" s="38"/>
      <c r="J274" s="13"/>
      <c r="K274" s="13"/>
      <c r="L274" s="444"/>
      <c r="M274" s="321"/>
      <c r="N274" s="472"/>
      <c r="O274" s="99"/>
      <c r="P274" s="189"/>
      <c r="Q274" s="227"/>
      <c r="R274" s="118"/>
      <c r="S274" s="118"/>
      <c r="T274" s="118"/>
      <c r="U274" s="99"/>
      <c r="V274" s="99"/>
      <c r="W274" s="99"/>
      <c r="X274" s="13"/>
      <c r="Y274" s="13"/>
      <c r="Z274" s="308"/>
      <c r="AA274" s="309"/>
      <c r="AB274" s="309"/>
      <c r="AC274" s="309"/>
      <c r="AD274" s="309"/>
      <c r="AE274" s="309"/>
      <c r="AF274" s="13"/>
      <c r="AG274" s="315">
        <v>402711</v>
      </c>
      <c r="AH274" s="91"/>
      <c r="AI274" s="46"/>
      <c r="AJ274" s="389"/>
      <c r="AK274" s="86"/>
      <c r="AL274" s="56"/>
      <c r="AM274" s="56"/>
    </row>
    <row r="275" spans="1:39" s="229" customFormat="1" ht="32.4" customHeight="1">
      <c r="A275" s="509" t="s">
        <v>1353</v>
      </c>
      <c r="B275" s="342"/>
      <c r="C275" s="334" t="s">
        <v>1053</v>
      </c>
      <c r="D275" s="147"/>
      <c r="E275" s="55"/>
      <c r="F275" s="38"/>
      <c r="G275" s="157"/>
      <c r="H275" s="307" t="s">
        <v>718</v>
      </c>
      <c r="I275" s="38"/>
      <c r="J275" s="13"/>
      <c r="K275" s="13"/>
      <c r="L275" s="444"/>
      <c r="M275" s="321"/>
      <c r="N275" s="472"/>
      <c r="O275" s="99"/>
      <c r="P275" s="189"/>
      <c r="Q275" s="227"/>
      <c r="R275" s="118"/>
      <c r="S275" s="118"/>
      <c r="T275" s="118"/>
      <c r="U275" s="99"/>
      <c r="V275" s="99"/>
      <c r="W275" s="99"/>
      <c r="X275" s="13"/>
      <c r="Y275" s="13"/>
      <c r="Z275" s="308"/>
      <c r="AA275" s="309"/>
      <c r="AB275" s="309"/>
      <c r="AC275" s="309"/>
      <c r="AD275" s="309"/>
      <c r="AE275" s="309"/>
      <c r="AF275" s="13"/>
      <c r="AG275" s="315">
        <v>254463</v>
      </c>
      <c r="AH275" s="91"/>
      <c r="AI275" s="46"/>
      <c r="AJ275" s="389" t="s">
        <v>850</v>
      </c>
      <c r="AK275" s="86"/>
      <c r="AL275" s="56"/>
      <c r="AM275" s="56"/>
    </row>
    <row r="276" spans="1:39" s="229" customFormat="1" ht="32.4" customHeight="1">
      <c r="A276" s="509" t="s">
        <v>1354</v>
      </c>
      <c r="B276" s="342"/>
      <c r="C276" s="334" t="s">
        <v>1053</v>
      </c>
      <c r="D276" s="147"/>
      <c r="E276" s="55"/>
      <c r="F276" s="38"/>
      <c r="G276" s="157"/>
      <c r="H276" s="307" t="s">
        <v>719</v>
      </c>
      <c r="I276" s="38"/>
      <c r="J276" s="13"/>
      <c r="K276" s="13"/>
      <c r="L276" s="444"/>
      <c r="M276" s="321"/>
      <c r="N276" s="472"/>
      <c r="O276" s="99"/>
      <c r="P276" s="189"/>
      <c r="Q276" s="227"/>
      <c r="R276" s="118"/>
      <c r="S276" s="118"/>
      <c r="T276" s="118"/>
      <c r="U276" s="99"/>
      <c r="V276" s="99"/>
      <c r="W276" s="99"/>
      <c r="X276" s="13"/>
      <c r="Y276" s="13"/>
      <c r="Z276" s="308"/>
      <c r="AA276" s="309"/>
      <c r="AB276" s="309"/>
      <c r="AC276" s="309"/>
      <c r="AD276" s="309"/>
      <c r="AE276" s="309"/>
      <c r="AF276" s="13"/>
      <c r="AG276" s="426">
        <v>601755</v>
      </c>
      <c r="AH276" s="91"/>
      <c r="AI276" s="46"/>
      <c r="AJ276" s="389"/>
      <c r="AK276" s="86"/>
      <c r="AL276" s="56"/>
      <c r="AM276" s="56"/>
    </row>
    <row r="277" spans="1:39" s="229" customFormat="1" ht="32.4" customHeight="1">
      <c r="A277" s="509" t="s">
        <v>1355</v>
      </c>
      <c r="B277" s="342"/>
      <c r="C277" s="334" t="s">
        <v>1053</v>
      </c>
      <c r="D277" s="147"/>
      <c r="E277" s="55"/>
      <c r="F277" s="38"/>
      <c r="G277" s="157"/>
      <c r="H277" s="307" t="s">
        <v>720</v>
      </c>
      <c r="I277" s="38"/>
      <c r="J277" s="13"/>
      <c r="K277" s="13"/>
      <c r="L277" s="444"/>
      <c r="M277" s="321"/>
      <c r="N277" s="472"/>
      <c r="O277" s="99"/>
      <c r="P277" s="189"/>
      <c r="Q277" s="227"/>
      <c r="R277" s="118"/>
      <c r="S277" s="118"/>
      <c r="T277" s="118"/>
      <c r="U277" s="99"/>
      <c r="V277" s="99"/>
      <c r="W277" s="99"/>
      <c r="X277" s="13"/>
      <c r="Y277" s="13"/>
      <c r="Z277" s="308"/>
      <c r="AA277" s="310"/>
      <c r="AB277" s="311"/>
      <c r="AC277" s="311"/>
      <c r="AD277" s="311"/>
      <c r="AE277" s="311"/>
      <c r="AF277" s="310"/>
      <c r="AG277" s="426">
        <v>4240</v>
      </c>
      <c r="AH277" s="91"/>
      <c r="AI277" s="46"/>
      <c r="AJ277" s="389"/>
      <c r="AK277" s="86"/>
      <c r="AL277" s="61"/>
      <c r="AM277" s="61"/>
    </row>
    <row r="278" spans="1:39" s="229" customFormat="1" ht="32.4" customHeight="1">
      <c r="A278" s="509" t="s">
        <v>1356</v>
      </c>
      <c r="B278" s="342"/>
      <c r="C278" s="334" t="s">
        <v>1053</v>
      </c>
      <c r="D278" s="147"/>
      <c r="E278" s="55"/>
      <c r="F278" s="38"/>
      <c r="G278" s="157"/>
      <c r="H278" s="307" t="s">
        <v>721</v>
      </c>
      <c r="I278" s="38"/>
      <c r="J278" s="13"/>
      <c r="K278" s="13"/>
      <c r="L278" s="444"/>
      <c r="M278" s="321"/>
      <c r="N278" s="472"/>
      <c r="O278" s="99"/>
      <c r="P278" s="189"/>
      <c r="Q278" s="227"/>
      <c r="R278" s="118"/>
      <c r="S278" s="118"/>
      <c r="T278" s="118"/>
      <c r="U278" s="99"/>
      <c r="V278" s="99"/>
      <c r="W278" s="99"/>
      <c r="X278" s="13"/>
      <c r="Y278" s="13"/>
      <c r="Z278" s="308"/>
      <c r="AA278" s="310"/>
      <c r="AB278" s="311"/>
      <c r="AC278" s="311"/>
      <c r="AD278" s="311"/>
      <c r="AE278" s="311"/>
      <c r="AF278" s="310"/>
      <c r="AG278" s="426">
        <v>486666</v>
      </c>
      <c r="AH278" s="91"/>
      <c r="AI278" s="46"/>
      <c r="AJ278" s="389"/>
      <c r="AK278" s="86"/>
      <c r="AL278" s="56"/>
      <c r="AM278" s="56"/>
    </row>
    <row r="279" spans="1:39" s="229" customFormat="1" ht="32.4" customHeight="1">
      <c r="A279" s="509" t="s">
        <v>1357</v>
      </c>
      <c r="B279" s="342"/>
      <c r="C279" s="334" t="s">
        <v>1053</v>
      </c>
      <c r="D279" s="147"/>
      <c r="E279" s="55"/>
      <c r="F279" s="38"/>
      <c r="G279" s="157"/>
      <c r="H279" s="307" t="s">
        <v>722</v>
      </c>
      <c r="I279" s="38"/>
      <c r="J279" s="13"/>
      <c r="K279" s="13"/>
      <c r="L279" s="444"/>
      <c r="M279" s="321"/>
      <c r="N279" s="472"/>
      <c r="O279" s="99"/>
      <c r="P279" s="189"/>
      <c r="Q279" s="227"/>
      <c r="R279" s="118"/>
      <c r="S279" s="118"/>
      <c r="T279" s="118"/>
      <c r="U279" s="99"/>
      <c r="V279" s="99"/>
      <c r="W279" s="99"/>
      <c r="X279" s="13"/>
      <c r="Y279" s="13"/>
      <c r="Z279" s="308"/>
      <c r="AA279" s="312"/>
      <c r="AB279" s="312"/>
      <c r="AC279" s="312"/>
      <c r="AD279" s="312"/>
      <c r="AE279" s="312"/>
      <c r="AF279" s="42"/>
      <c r="AG279" s="315">
        <v>485515</v>
      </c>
      <c r="AH279" s="91"/>
      <c r="AI279" s="46"/>
      <c r="AJ279" s="389"/>
      <c r="AK279" s="86"/>
      <c r="AL279" s="61"/>
      <c r="AM279" s="61"/>
    </row>
    <row r="280" spans="1:39" s="229" customFormat="1" ht="32.4" customHeight="1">
      <c r="A280" s="509" t="s">
        <v>1358</v>
      </c>
      <c r="B280" s="342"/>
      <c r="C280" s="334" t="s">
        <v>1053</v>
      </c>
      <c r="D280" s="147"/>
      <c r="E280" s="55"/>
      <c r="F280" s="38"/>
      <c r="G280" s="157"/>
      <c r="H280" s="307" t="s">
        <v>723</v>
      </c>
      <c r="I280" s="38"/>
      <c r="J280" s="13"/>
      <c r="K280" s="13"/>
      <c r="L280" s="444"/>
      <c r="M280" s="321"/>
      <c r="N280" s="472"/>
      <c r="O280" s="99"/>
      <c r="P280" s="189"/>
      <c r="Q280" s="227"/>
      <c r="R280" s="118"/>
      <c r="S280" s="118"/>
      <c r="T280" s="118"/>
      <c r="U280" s="99"/>
      <c r="V280" s="99"/>
      <c r="W280" s="99"/>
      <c r="X280" s="13"/>
      <c r="Y280" s="13"/>
      <c r="Z280" s="308"/>
      <c r="AA280" s="309"/>
      <c r="AB280" s="309"/>
      <c r="AC280" s="309"/>
      <c r="AD280" s="309"/>
      <c r="AE280" s="309"/>
      <c r="AF280" s="13"/>
      <c r="AG280" s="315">
        <v>130770</v>
      </c>
      <c r="AH280" s="91"/>
      <c r="AI280" s="46"/>
      <c r="AJ280" s="389"/>
      <c r="AK280" s="86"/>
      <c r="AL280" s="61"/>
      <c r="AM280" s="61"/>
    </row>
    <row r="281" spans="1:39" s="229" customFormat="1" ht="32.4" customHeight="1">
      <c r="A281" s="509" t="s">
        <v>1359</v>
      </c>
      <c r="B281" s="342"/>
      <c r="C281" s="334" t="s">
        <v>1053</v>
      </c>
      <c r="D281" s="147"/>
      <c r="E281" s="55"/>
      <c r="F281" s="38"/>
      <c r="G281" s="157"/>
      <c r="H281" s="307" t="s">
        <v>1383</v>
      </c>
      <c r="I281" s="38"/>
      <c r="J281" s="13"/>
      <c r="K281" s="13"/>
      <c r="L281" s="444"/>
      <c r="M281" s="321"/>
      <c r="N281" s="472"/>
      <c r="O281" s="99"/>
      <c r="P281" s="189"/>
      <c r="Q281" s="227"/>
      <c r="R281" s="118"/>
      <c r="S281" s="118"/>
      <c r="T281" s="118"/>
      <c r="U281" s="99"/>
      <c r="V281" s="99"/>
      <c r="W281" s="99"/>
      <c r="X281" s="13"/>
      <c r="Y281" s="13"/>
      <c r="Z281" s="308"/>
      <c r="AA281" s="309"/>
      <c r="AB281" s="309"/>
      <c r="AC281" s="309"/>
      <c r="AD281" s="309"/>
      <c r="AE281" s="309"/>
      <c r="AF281" s="13"/>
      <c r="AG281" s="315">
        <v>479238</v>
      </c>
      <c r="AH281" s="91"/>
      <c r="AI281" s="46"/>
      <c r="AJ281" s="389" t="s">
        <v>846</v>
      </c>
      <c r="AK281" s="86"/>
      <c r="AL281" s="61"/>
      <c r="AM281" s="61"/>
    </row>
    <row r="282" spans="1:39" s="229" customFormat="1" ht="32.4" customHeight="1">
      <c r="A282" s="509" t="s">
        <v>1360</v>
      </c>
      <c r="B282" s="342"/>
      <c r="C282" s="334" t="s">
        <v>1053</v>
      </c>
      <c r="D282" s="147"/>
      <c r="E282" s="55"/>
      <c r="F282" s="38"/>
      <c r="G282" s="157"/>
      <c r="H282" s="307" t="s">
        <v>724</v>
      </c>
      <c r="I282" s="38"/>
      <c r="J282" s="13"/>
      <c r="K282" s="13"/>
      <c r="L282" s="444"/>
      <c r="M282" s="321"/>
      <c r="N282" s="472"/>
      <c r="O282" s="99"/>
      <c r="P282" s="189"/>
      <c r="Q282" s="227"/>
      <c r="R282" s="118"/>
      <c r="S282" s="118"/>
      <c r="T282" s="118"/>
      <c r="U282" s="99"/>
      <c r="V282" s="99"/>
      <c r="W282" s="99"/>
      <c r="X282" s="13"/>
      <c r="Y282" s="13"/>
      <c r="Z282" s="308"/>
      <c r="AA282" s="309"/>
      <c r="AB282" s="309"/>
      <c r="AC282" s="309"/>
      <c r="AD282" s="309"/>
      <c r="AE282" s="309"/>
      <c r="AF282" s="13"/>
      <c r="AG282" s="315">
        <v>456400</v>
      </c>
      <c r="AH282" s="91"/>
      <c r="AI282" s="46"/>
      <c r="AJ282" s="389"/>
      <c r="AK282" s="86"/>
      <c r="AL282" s="56"/>
      <c r="AM282" s="56"/>
    </row>
    <row r="283" spans="1:39" s="229" customFormat="1" ht="32.4" customHeight="1">
      <c r="A283" s="509" t="s">
        <v>1361</v>
      </c>
      <c r="B283" s="342"/>
      <c r="C283" s="334" t="s">
        <v>1053</v>
      </c>
      <c r="D283" s="147"/>
      <c r="E283" s="55"/>
      <c r="F283" s="38"/>
      <c r="G283" s="157"/>
      <c r="H283" s="307" t="s">
        <v>725</v>
      </c>
      <c r="I283" s="38"/>
      <c r="J283" s="13"/>
      <c r="K283" s="13"/>
      <c r="L283" s="444"/>
      <c r="M283" s="321"/>
      <c r="N283" s="472"/>
      <c r="O283" s="99"/>
      <c r="P283" s="189"/>
      <c r="Q283" s="99"/>
      <c r="R283" s="118"/>
      <c r="S283" s="118"/>
      <c r="T283" s="118"/>
      <c r="U283" s="99"/>
      <c r="V283" s="55"/>
      <c r="W283" s="55"/>
      <c r="X283" s="13"/>
      <c r="Y283" s="13"/>
      <c r="Z283" s="309"/>
      <c r="AA283" s="13"/>
      <c r="AB283" s="309"/>
      <c r="AC283" s="309"/>
      <c r="AD283" s="309"/>
      <c r="AE283" s="309"/>
      <c r="AF283" s="13"/>
      <c r="AG283" s="315">
        <v>601933</v>
      </c>
      <c r="AH283" s="91"/>
      <c r="AI283" s="46"/>
      <c r="AJ283" s="389"/>
      <c r="AK283" s="86"/>
      <c r="AL283" s="56"/>
      <c r="AM283" s="56"/>
    </row>
    <row r="284" spans="1:39" s="229" customFormat="1" ht="25.2" customHeight="1">
      <c r="A284" s="509" t="s">
        <v>1362</v>
      </c>
      <c r="B284" s="342"/>
      <c r="C284" s="334" t="s">
        <v>1053</v>
      </c>
      <c r="D284" s="147"/>
      <c r="E284" s="55"/>
      <c r="F284" s="38"/>
      <c r="G284" s="157"/>
      <c r="H284" s="307" t="s">
        <v>726</v>
      </c>
      <c r="I284" s="38"/>
      <c r="J284" s="13"/>
      <c r="K284" s="13"/>
      <c r="L284" s="444"/>
      <c r="M284" s="321"/>
      <c r="N284" s="472"/>
      <c r="O284" s="99"/>
      <c r="P284" s="189"/>
      <c r="Q284" s="227"/>
      <c r="R284" s="118"/>
      <c r="S284" s="118"/>
      <c r="T284" s="118"/>
      <c r="U284" s="99"/>
      <c r="V284" s="99"/>
      <c r="W284" s="99"/>
      <c r="X284" s="13"/>
      <c r="Y284" s="13"/>
      <c r="Z284" s="313"/>
      <c r="AA284" s="19"/>
      <c r="AB284" s="314"/>
      <c r="AC284" s="314"/>
      <c r="AD284" s="314"/>
      <c r="AE284" s="314"/>
      <c r="AF284" s="154"/>
      <c r="AG284" s="315">
        <v>483028</v>
      </c>
      <c r="AH284" s="91"/>
      <c r="AI284" s="46"/>
      <c r="AJ284" s="389" t="s">
        <v>854</v>
      </c>
      <c r="AK284" s="86"/>
      <c r="AL284" s="56" t="s">
        <v>1378</v>
      </c>
      <c r="AM284" s="56"/>
    </row>
    <row r="285" spans="1:39" s="229" customFormat="1" ht="32.4" customHeight="1">
      <c r="A285" s="534" t="s">
        <v>699</v>
      </c>
      <c r="B285" s="99"/>
      <c r="C285" s="334" t="s">
        <v>1053</v>
      </c>
      <c r="D285" s="147"/>
      <c r="E285" s="55"/>
      <c r="F285" s="38"/>
      <c r="G285" s="157"/>
      <c r="H285" s="307" t="s">
        <v>727</v>
      </c>
      <c r="I285" s="38"/>
      <c r="J285" s="13"/>
      <c r="K285" s="13"/>
      <c r="L285" s="444"/>
      <c r="M285" s="321"/>
      <c r="N285" s="472"/>
      <c r="O285" s="99"/>
      <c r="P285" s="189"/>
      <c r="Q285" s="99"/>
      <c r="R285" s="118"/>
      <c r="S285" s="118"/>
      <c r="T285" s="118"/>
      <c r="U285" s="99"/>
      <c r="V285" s="99"/>
      <c r="W285" s="99"/>
      <c r="X285" s="13"/>
      <c r="Y285" s="13"/>
      <c r="Z285" s="19"/>
      <c r="AA285" s="19"/>
      <c r="AB285" s="314"/>
      <c r="AC285" s="314"/>
      <c r="AD285" s="314"/>
      <c r="AE285" s="314"/>
      <c r="AF285" s="345"/>
      <c r="AG285" s="315">
        <v>284222</v>
      </c>
      <c r="AH285" s="91"/>
      <c r="AI285" s="46"/>
      <c r="AJ285" s="389" t="s">
        <v>856</v>
      </c>
      <c r="AK285" s="86"/>
      <c r="AL285" s="56"/>
      <c r="AM285" s="56"/>
    </row>
    <row r="286" spans="1:39" s="229" customFormat="1" ht="32.4" customHeight="1">
      <c r="A286" s="534" t="s">
        <v>700</v>
      </c>
      <c r="B286" s="99"/>
      <c r="C286" s="334" t="s">
        <v>1053</v>
      </c>
      <c r="D286" s="147"/>
      <c r="E286" s="55"/>
      <c r="F286" s="38"/>
      <c r="G286" s="157"/>
      <c r="H286" s="307" t="s">
        <v>728</v>
      </c>
      <c r="I286" s="38"/>
      <c r="J286" s="13"/>
      <c r="K286" s="13"/>
      <c r="L286" s="444"/>
      <c r="M286" s="321"/>
      <c r="N286" s="472"/>
      <c r="O286" s="99"/>
      <c r="P286" s="189"/>
      <c r="Q286" s="99"/>
      <c r="R286" s="118"/>
      <c r="S286" s="118"/>
      <c r="T286" s="118"/>
      <c r="U286" s="99"/>
      <c r="V286" s="99"/>
      <c r="W286" s="99"/>
      <c r="X286" s="13"/>
      <c r="Y286" s="13"/>
      <c r="Z286" s="19"/>
      <c r="AA286" s="19"/>
      <c r="AB286" s="314"/>
      <c r="AC286" s="314"/>
      <c r="AD286" s="314"/>
      <c r="AE286" s="314"/>
      <c r="AF286" s="345"/>
      <c r="AG286" s="315">
        <v>476987</v>
      </c>
      <c r="AH286" s="91"/>
      <c r="AI286" s="46"/>
      <c r="AJ286" s="389" t="s">
        <v>856</v>
      </c>
      <c r="AK286" s="86"/>
      <c r="AL286" s="56"/>
      <c r="AM286" s="56"/>
    </row>
    <row r="287" spans="1:39" s="229" customFormat="1" ht="32.4" customHeight="1">
      <c r="A287" s="534" t="s">
        <v>701</v>
      </c>
      <c r="B287" s="99"/>
      <c r="C287" s="334" t="s">
        <v>1053</v>
      </c>
      <c r="D287" s="147"/>
      <c r="E287" s="55"/>
      <c r="F287" s="38"/>
      <c r="G287" s="157"/>
      <c r="H287" s="307" t="s">
        <v>729</v>
      </c>
      <c r="I287" s="38"/>
      <c r="J287" s="13"/>
      <c r="K287" s="13"/>
      <c r="L287" s="444"/>
      <c r="M287" s="321"/>
      <c r="N287" s="472"/>
      <c r="O287" s="99"/>
      <c r="P287" s="189"/>
      <c r="Q287" s="99"/>
      <c r="R287" s="118"/>
      <c r="S287" s="118"/>
      <c r="T287" s="118"/>
      <c r="U287" s="99"/>
      <c r="V287" s="99"/>
      <c r="W287" s="99"/>
      <c r="X287" s="13"/>
      <c r="Y287" s="13"/>
      <c r="Z287" s="19"/>
      <c r="AA287" s="19"/>
      <c r="AB287" s="314"/>
      <c r="AC287" s="314"/>
      <c r="AD287" s="314"/>
      <c r="AE287" s="314"/>
      <c r="AF287" s="345"/>
      <c r="AG287" s="315">
        <v>301258</v>
      </c>
      <c r="AH287" s="91"/>
      <c r="AI287" s="46"/>
      <c r="AJ287" s="389"/>
      <c r="AK287" s="86"/>
      <c r="AL287" s="56"/>
      <c r="AM287" s="56"/>
    </row>
    <row r="288" spans="1:39" s="229" customFormat="1" ht="32.4" customHeight="1">
      <c r="A288" s="534" t="s">
        <v>702</v>
      </c>
      <c r="B288" s="99"/>
      <c r="C288" s="334" t="s">
        <v>1053</v>
      </c>
      <c r="D288" s="147"/>
      <c r="E288" s="55"/>
      <c r="F288" s="38"/>
      <c r="G288" s="157"/>
      <c r="H288" s="307" t="s">
        <v>730</v>
      </c>
      <c r="I288" s="38"/>
      <c r="J288" s="13"/>
      <c r="K288" s="13"/>
      <c r="L288" s="444"/>
      <c r="M288" s="321"/>
      <c r="N288" s="472"/>
      <c r="O288" s="99"/>
      <c r="P288" s="189"/>
      <c r="Q288" s="99"/>
      <c r="R288" s="118"/>
      <c r="S288" s="118"/>
      <c r="T288" s="118"/>
      <c r="U288" s="99"/>
      <c r="V288" s="99"/>
      <c r="W288" s="99"/>
      <c r="X288" s="13"/>
      <c r="Y288" s="13"/>
      <c r="Z288" s="19"/>
      <c r="AA288" s="19"/>
      <c r="AB288" s="314"/>
      <c r="AC288" s="314"/>
      <c r="AD288" s="314"/>
      <c r="AE288" s="314"/>
      <c r="AF288" s="345"/>
      <c r="AG288" s="315">
        <v>292383</v>
      </c>
      <c r="AH288" s="91"/>
      <c r="AI288" s="46"/>
      <c r="AJ288" s="389"/>
      <c r="AK288" s="86"/>
      <c r="AL288" s="56" t="s">
        <v>1381</v>
      </c>
      <c r="AM288" s="56"/>
    </row>
    <row r="289" spans="1:39" s="229" customFormat="1" ht="32.4" customHeight="1">
      <c r="A289" s="534" t="s">
        <v>703</v>
      </c>
      <c r="B289" s="99"/>
      <c r="C289" s="334" t="s">
        <v>1053</v>
      </c>
      <c r="D289" s="147"/>
      <c r="E289" s="55"/>
      <c r="F289" s="38"/>
      <c r="G289" s="157"/>
      <c r="H289" s="307" t="s">
        <v>731</v>
      </c>
      <c r="I289" s="38"/>
      <c r="J289" s="13"/>
      <c r="K289" s="13"/>
      <c r="L289" s="444"/>
      <c r="M289" s="321"/>
      <c r="N289" s="472"/>
      <c r="O289" s="99"/>
      <c r="P289" s="189"/>
      <c r="Q289" s="99"/>
      <c r="R289" s="118"/>
      <c r="S289" s="118"/>
      <c r="T289" s="118"/>
      <c r="U289" s="99"/>
      <c r="V289" s="99"/>
      <c r="W289" s="99"/>
      <c r="X289" s="13"/>
      <c r="Y289" s="13"/>
      <c r="Z289" s="19"/>
      <c r="AA289" s="19"/>
      <c r="AB289" s="314"/>
      <c r="AC289" s="314"/>
      <c r="AD289" s="314"/>
      <c r="AE289" s="314"/>
      <c r="AF289" s="345"/>
      <c r="AG289" s="315">
        <v>296230</v>
      </c>
      <c r="AH289" s="91"/>
      <c r="AI289" s="46"/>
      <c r="AJ289" s="389" t="s">
        <v>844</v>
      </c>
      <c r="AK289" s="86"/>
      <c r="AL289" s="61"/>
      <c r="AM289" s="61"/>
    </row>
    <row r="290" spans="1:39" s="229" customFormat="1" ht="32.4" customHeight="1">
      <c r="A290" s="534" t="s">
        <v>704</v>
      </c>
      <c r="B290" s="99"/>
      <c r="C290" s="334" t="s">
        <v>1053</v>
      </c>
      <c r="D290" s="147"/>
      <c r="E290" s="55"/>
      <c r="F290" s="38"/>
      <c r="G290" s="157"/>
      <c r="H290" s="307" t="s">
        <v>742</v>
      </c>
      <c r="I290" s="38"/>
      <c r="J290" s="13"/>
      <c r="K290" s="13"/>
      <c r="L290" s="444"/>
      <c r="M290" s="321"/>
      <c r="N290" s="472"/>
      <c r="O290" s="99"/>
      <c r="P290" s="189"/>
      <c r="Q290" s="99"/>
      <c r="R290" s="118"/>
      <c r="S290" s="118"/>
      <c r="T290" s="118"/>
      <c r="U290" s="99"/>
      <c r="V290" s="99"/>
      <c r="W290" s="99"/>
      <c r="X290" s="13"/>
      <c r="Y290" s="13"/>
      <c r="Z290" s="19"/>
      <c r="AA290" s="19"/>
      <c r="AB290" s="314"/>
      <c r="AC290" s="314"/>
      <c r="AD290" s="314"/>
      <c r="AE290" s="314"/>
      <c r="AF290" s="345"/>
      <c r="AG290" s="315">
        <v>603811</v>
      </c>
      <c r="AH290" s="91"/>
      <c r="AI290" s="46"/>
      <c r="AJ290" s="389"/>
      <c r="AK290" s="86"/>
      <c r="AL290" s="56" t="s">
        <v>1380</v>
      </c>
      <c r="AM290" s="56"/>
    </row>
    <row r="291" spans="1:39" s="229" customFormat="1" ht="32.4" customHeight="1">
      <c r="A291" s="534" t="s">
        <v>705</v>
      </c>
      <c r="B291" s="99"/>
      <c r="C291" s="334" t="s">
        <v>1053</v>
      </c>
      <c r="D291" s="147"/>
      <c r="E291" s="55"/>
      <c r="F291" s="38"/>
      <c r="G291" s="157"/>
      <c r="H291" s="307" t="s">
        <v>732</v>
      </c>
      <c r="I291" s="38"/>
      <c r="J291" s="13"/>
      <c r="K291" s="13"/>
      <c r="L291" s="444"/>
      <c r="M291" s="321"/>
      <c r="N291" s="472"/>
      <c r="O291" s="99"/>
      <c r="P291" s="189"/>
      <c r="Q291" s="99"/>
      <c r="R291" s="118"/>
      <c r="S291" s="118"/>
      <c r="T291" s="118"/>
      <c r="U291" s="99"/>
      <c r="V291" s="99"/>
      <c r="W291" s="99"/>
      <c r="X291" s="13"/>
      <c r="Y291" s="13"/>
      <c r="Z291" s="19"/>
      <c r="AA291" s="19"/>
      <c r="AB291" s="314"/>
      <c r="AC291" s="314"/>
      <c r="AD291" s="314"/>
      <c r="AE291" s="314"/>
      <c r="AF291" s="345"/>
      <c r="AG291" s="315">
        <v>451980</v>
      </c>
      <c r="AH291" s="91"/>
      <c r="AI291" s="46"/>
      <c r="AJ291" s="389" t="s">
        <v>852</v>
      </c>
      <c r="AK291" s="86"/>
      <c r="AL291" s="56" t="s">
        <v>1379</v>
      </c>
      <c r="AM291" s="56"/>
    </row>
    <row r="292" spans="1:39" s="229" customFormat="1" ht="32.4" customHeight="1">
      <c r="A292" s="534" t="s">
        <v>706</v>
      </c>
      <c r="B292" s="99"/>
      <c r="C292" s="334" t="s">
        <v>1053</v>
      </c>
      <c r="D292" s="147"/>
      <c r="E292" s="55"/>
      <c r="F292" s="38"/>
      <c r="G292" s="157"/>
      <c r="H292" s="307" t="s">
        <v>733</v>
      </c>
      <c r="I292" s="38"/>
      <c r="J292" s="13"/>
      <c r="K292" s="13"/>
      <c r="L292" s="444"/>
      <c r="M292" s="321"/>
      <c r="N292" s="472"/>
      <c r="O292" s="99"/>
      <c r="P292" s="189"/>
      <c r="Q292" s="99"/>
      <c r="R292" s="118"/>
      <c r="S292" s="118"/>
      <c r="T292" s="118"/>
      <c r="U292" s="99"/>
      <c r="V292" s="99"/>
      <c r="W292" s="99"/>
      <c r="X292" s="13"/>
      <c r="Y292" s="13"/>
      <c r="Z292" s="19"/>
      <c r="AA292" s="19"/>
      <c r="AB292" s="314"/>
      <c r="AC292" s="314"/>
      <c r="AD292" s="314"/>
      <c r="AE292" s="314"/>
      <c r="AF292" s="345"/>
      <c r="AG292" s="315">
        <v>408686</v>
      </c>
      <c r="AH292" s="91"/>
      <c r="AI292" s="46"/>
      <c r="AJ292" s="389"/>
      <c r="AK292" s="86"/>
      <c r="AL292" s="56"/>
      <c r="AM292" s="56"/>
    </row>
    <row r="293" spans="1:39" s="229" customFormat="1" ht="32.4" customHeight="1">
      <c r="A293" s="534" t="s">
        <v>707</v>
      </c>
      <c r="B293" s="99"/>
      <c r="C293" s="334" t="s">
        <v>1053</v>
      </c>
      <c r="D293" s="147"/>
      <c r="E293" s="55"/>
      <c r="F293" s="38"/>
      <c r="G293" s="157"/>
      <c r="H293" s="307" t="s">
        <v>734</v>
      </c>
      <c r="I293" s="38"/>
      <c r="J293" s="13"/>
      <c r="K293" s="13"/>
      <c r="L293" s="444"/>
      <c r="M293" s="321"/>
      <c r="N293" s="472"/>
      <c r="O293" s="99"/>
      <c r="P293" s="189"/>
      <c r="Q293" s="99"/>
      <c r="R293" s="118"/>
      <c r="S293" s="118"/>
      <c r="T293" s="118"/>
      <c r="U293" s="99"/>
      <c r="V293" s="99"/>
      <c r="W293" s="99"/>
      <c r="X293" s="13"/>
      <c r="Y293" s="13"/>
      <c r="Z293" s="19"/>
      <c r="AA293" s="19"/>
      <c r="AB293" s="314"/>
      <c r="AC293" s="314"/>
      <c r="AD293" s="314"/>
      <c r="AE293" s="314"/>
      <c r="AF293" s="345"/>
      <c r="AG293" s="315">
        <v>408686</v>
      </c>
      <c r="AH293" s="91"/>
      <c r="AI293" s="46"/>
      <c r="AJ293" s="389"/>
      <c r="AK293" s="86"/>
      <c r="AL293" s="56"/>
      <c r="AM293" s="56"/>
    </row>
    <row r="294" spans="1:39" s="229" customFormat="1" ht="32.4" customHeight="1">
      <c r="A294" s="534" t="s">
        <v>708</v>
      </c>
      <c r="B294" s="99"/>
      <c r="C294" s="334" t="s">
        <v>1053</v>
      </c>
      <c r="D294" s="147"/>
      <c r="E294" s="55"/>
      <c r="F294" s="38"/>
      <c r="G294" s="157"/>
      <c r="H294" s="307" t="s">
        <v>735</v>
      </c>
      <c r="I294" s="38"/>
      <c r="J294" s="13"/>
      <c r="K294" s="13"/>
      <c r="L294" s="444"/>
      <c r="M294" s="321"/>
      <c r="N294" s="472"/>
      <c r="O294" s="99"/>
      <c r="P294" s="189"/>
      <c r="Q294" s="99"/>
      <c r="R294" s="118"/>
      <c r="S294" s="118"/>
      <c r="T294" s="118"/>
      <c r="U294" s="99"/>
      <c r="V294" s="99"/>
      <c r="W294" s="99"/>
      <c r="X294" s="13"/>
      <c r="Y294" s="13"/>
      <c r="Z294" s="19"/>
      <c r="AA294" s="19"/>
      <c r="AB294" s="314"/>
      <c r="AC294" s="314"/>
      <c r="AD294" s="314"/>
      <c r="AE294" s="314"/>
      <c r="AF294" s="345"/>
      <c r="AG294" s="315">
        <v>456817</v>
      </c>
      <c r="AH294" s="91"/>
      <c r="AI294" s="46"/>
      <c r="AJ294" s="389"/>
      <c r="AK294" s="86"/>
      <c r="AL294" s="56"/>
      <c r="AM294" s="56"/>
    </row>
    <row r="295" spans="1:39" s="229" customFormat="1" ht="32.4" customHeight="1">
      <c r="A295" s="534" t="s">
        <v>709</v>
      </c>
      <c r="B295" s="99"/>
      <c r="C295" s="334" t="s">
        <v>1053</v>
      </c>
      <c r="D295" s="147"/>
      <c r="E295" s="55"/>
      <c r="F295" s="38"/>
      <c r="G295" s="157"/>
      <c r="H295" s="307" t="s">
        <v>736</v>
      </c>
      <c r="I295" s="38"/>
      <c r="J295" s="13"/>
      <c r="K295" s="13"/>
      <c r="L295" s="444"/>
      <c r="M295" s="321"/>
      <c r="N295" s="472"/>
      <c r="O295" s="99"/>
      <c r="P295" s="189"/>
      <c r="Q295" s="99"/>
      <c r="R295" s="118"/>
      <c r="S295" s="118"/>
      <c r="T295" s="118"/>
      <c r="U295" s="99"/>
      <c r="V295" s="99"/>
      <c r="W295" s="99"/>
      <c r="X295" s="13"/>
      <c r="Y295" s="13"/>
      <c r="Z295" s="19"/>
      <c r="AA295" s="19"/>
      <c r="AB295" s="314"/>
      <c r="AC295" s="314"/>
      <c r="AD295" s="314"/>
      <c r="AE295" s="314"/>
      <c r="AF295" s="345"/>
      <c r="AG295" s="315">
        <v>283654</v>
      </c>
      <c r="AH295" s="91"/>
      <c r="AI295" s="46"/>
      <c r="AJ295" s="389"/>
      <c r="AK295" s="86"/>
      <c r="AL295" s="56"/>
      <c r="AM295" s="56"/>
    </row>
    <row r="296" spans="1:39" s="229" customFormat="1" ht="32.4" customHeight="1">
      <c r="A296" s="534" t="s">
        <v>710</v>
      </c>
      <c r="B296" s="99"/>
      <c r="C296" s="334" t="s">
        <v>1053</v>
      </c>
      <c r="D296" s="147"/>
      <c r="E296" s="55"/>
      <c r="F296" s="38"/>
      <c r="G296" s="157"/>
      <c r="H296" s="307" t="s">
        <v>737</v>
      </c>
      <c r="I296" s="38"/>
      <c r="J296" s="13"/>
      <c r="K296" s="13"/>
      <c r="L296" s="444"/>
      <c r="M296" s="321"/>
      <c r="N296" s="472"/>
      <c r="O296" s="99"/>
      <c r="P296" s="189"/>
      <c r="Q296" s="99"/>
      <c r="R296" s="118"/>
      <c r="S296" s="118"/>
      <c r="T296" s="118"/>
      <c r="U296" s="99"/>
      <c r="V296" s="99"/>
      <c r="W296" s="99"/>
      <c r="X296" s="13"/>
      <c r="Y296" s="13"/>
      <c r="Z296" s="19"/>
      <c r="AA296" s="19"/>
      <c r="AB296" s="285"/>
      <c r="AC296" s="285"/>
      <c r="AD296" s="285"/>
      <c r="AE296" s="285"/>
      <c r="AF296" s="278"/>
      <c r="AG296" s="315">
        <v>452910</v>
      </c>
      <c r="AH296" s="91"/>
      <c r="AI296" s="46"/>
      <c r="AJ296" s="389" t="s">
        <v>856</v>
      </c>
      <c r="AK296" s="86"/>
      <c r="AL296" s="56"/>
      <c r="AM296" s="56"/>
    </row>
    <row r="297" spans="1:39" s="229" customFormat="1" ht="32.4" customHeight="1">
      <c r="A297" s="534" t="s">
        <v>711</v>
      </c>
      <c r="B297" s="99"/>
      <c r="C297" s="334" t="s">
        <v>1053</v>
      </c>
      <c r="D297" s="147"/>
      <c r="E297" s="55"/>
      <c r="F297" s="38"/>
      <c r="G297" s="157"/>
      <c r="H297" s="14" t="s">
        <v>1384</v>
      </c>
      <c r="I297" s="38"/>
      <c r="J297" s="13"/>
      <c r="K297" s="13"/>
      <c r="L297" s="444"/>
      <c r="M297" s="321"/>
      <c r="N297" s="472"/>
      <c r="O297" s="99"/>
      <c r="P297" s="189"/>
      <c r="Q297" s="99"/>
      <c r="R297" s="118"/>
      <c r="S297" s="118"/>
      <c r="T297" s="118"/>
      <c r="U297" s="99"/>
      <c r="V297" s="99"/>
      <c r="W297" s="99"/>
      <c r="X297" s="13"/>
      <c r="Y297" s="13"/>
      <c r="Z297" s="19"/>
      <c r="AA297" s="19"/>
      <c r="AB297" s="285"/>
      <c r="AC297" s="285"/>
      <c r="AD297" s="285"/>
      <c r="AE297" s="285"/>
      <c r="AF297" s="278"/>
      <c r="AG297" s="315">
        <v>601</v>
      </c>
      <c r="AH297" s="91"/>
      <c r="AI297" s="46"/>
      <c r="AJ297" s="389"/>
      <c r="AK297" s="86"/>
      <c r="AL297" s="47"/>
      <c r="AM297" s="14"/>
    </row>
    <row r="298" spans="1:39" s="229" customFormat="1" ht="32.4" customHeight="1">
      <c r="A298" s="534" t="s">
        <v>712</v>
      </c>
      <c r="B298" s="99"/>
      <c r="C298" s="334" t="s">
        <v>1053</v>
      </c>
      <c r="D298" s="147"/>
      <c r="E298" s="55"/>
      <c r="F298" s="38"/>
      <c r="G298" s="157"/>
      <c r="H298" s="307" t="s">
        <v>738</v>
      </c>
      <c r="I298" s="38"/>
      <c r="J298" s="13"/>
      <c r="K298" s="13"/>
      <c r="L298" s="444"/>
      <c r="M298" s="321"/>
      <c r="N298" s="472"/>
      <c r="O298" s="99"/>
      <c r="P298" s="189"/>
      <c r="Q298" s="99"/>
      <c r="R298" s="118"/>
      <c r="S298" s="118"/>
      <c r="T298" s="118"/>
      <c r="U298" s="99"/>
      <c r="V298" s="99"/>
      <c r="W298" s="99"/>
      <c r="X298" s="13"/>
      <c r="Y298" s="13"/>
      <c r="Z298" s="19"/>
      <c r="AA298" s="19"/>
      <c r="AB298" s="285"/>
      <c r="AC298" s="285"/>
      <c r="AD298" s="285"/>
      <c r="AE298" s="285"/>
      <c r="AF298" s="278"/>
      <c r="AG298" s="315">
        <v>9404</v>
      </c>
      <c r="AH298" s="91"/>
      <c r="AI298" s="46"/>
      <c r="AJ298" s="389"/>
      <c r="AK298" s="86"/>
      <c r="AL298" s="47"/>
      <c r="AM298" s="14"/>
    </row>
    <row r="299" spans="1:39" s="229" customFormat="1" ht="32.4" customHeight="1">
      <c r="A299" s="534" t="s">
        <v>713</v>
      </c>
      <c r="B299" s="99"/>
      <c r="C299" s="334" t="s">
        <v>1053</v>
      </c>
      <c r="D299" s="147"/>
      <c r="E299" s="55"/>
      <c r="F299" s="38"/>
      <c r="G299" s="157"/>
      <c r="H299" s="307" t="s">
        <v>739</v>
      </c>
      <c r="I299" s="38"/>
      <c r="J299" s="13"/>
      <c r="K299" s="13"/>
      <c r="L299" s="444"/>
      <c r="M299" s="321"/>
      <c r="N299" s="472"/>
      <c r="O299" s="99"/>
      <c r="P299" s="189"/>
      <c r="Q299" s="99"/>
      <c r="R299" s="118"/>
      <c r="S299" s="118"/>
      <c r="T299" s="118"/>
      <c r="U299" s="99"/>
      <c r="V299" s="99"/>
      <c r="W299" s="99"/>
      <c r="X299" s="13"/>
      <c r="Y299" s="13"/>
      <c r="Z299" s="19"/>
      <c r="AA299" s="19"/>
      <c r="AB299" s="285"/>
      <c r="AC299" s="285"/>
      <c r="AD299" s="285"/>
      <c r="AE299" s="285"/>
      <c r="AF299" s="278"/>
      <c r="AG299" s="315">
        <v>18826</v>
      </c>
      <c r="AH299" s="91"/>
      <c r="AI299" s="46"/>
      <c r="AJ299" s="389"/>
      <c r="AK299" s="86"/>
      <c r="AL299" s="47"/>
      <c r="AM299" s="14"/>
    </row>
    <row r="300" spans="1:39" s="229" customFormat="1" ht="32.4" customHeight="1">
      <c r="A300" s="534" t="s">
        <v>714</v>
      </c>
      <c r="B300" s="99"/>
      <c r="C300" s="334" t="s">
        <v>1053</v>
      </c>
      <c r="D300" s="147"/>
      <c r="E300" s="55"/>
      <c r="F300" s="38"/>
      <c r="G300" s="157"/>
      <c r="H300" s="307" t="s">
        <v>740</v>
      </c>
      <c r="I300" s="38"/>
      <c r="J300" s="13"/>
      <c r="K300" s="13"/>
      <c r="L300" s="444"/>
      <c r="M300" s="321"/>
      <c r="N300" s="472"/>
      <c r="O300" s="99"/>
      <c r="P300" s="189"/>
      <c r="Q300" s="99"/>
      <c r="R300" s="118"/>
      <c r="S300" s="118"/>
      <c r="T300" s="118"/>
      <c r="U300" s="99"/>
      <c r="V300" s="99"/>
      <c r="W300" s="99"/>
      <c r="X300" s="13"/>
      <c r="Y300" s="13"/>
      <c r="Z300" s="19"/>
      <c r="AA300" s="19"/>
      <c r="AB300" s="285"/>
      <c r="AC300" s="285"/>
      <c r="AD300" s="285"/>
      <c r="AE300" s="285"/>
      <c r="AF300" s="278"/>
      <c r="AG300" s="315">
        <v>13404</v>
      </c>
      <c r="AH300" s="91"/>
      <c r="AI300" s="46"/>
      <c r="AJ300" s="389"/>
      <c r="AK300" s="86"/>
      <c r="AL300" s="47"/>
      <c r="AM300" s="14"/>
    </row>
    <row r="301" spans="1:39" s="229" customFormat="1" ht="32.4" customHeight="1">
      <c r="A301" s="534" t="s">
        <v>715</v>
      </c>
      <c r="B301" s="99"/>
      <c r="C301" s="334" t="s">
        <v>1053</v>
      </c>
      <c r="D301" s="147"/>
      <c r="E301" s="55"/>
      <c r="F301" s="38"/>
      <c r="G301" s="157"/>
      <c r="H301" s="307" t="s">
        <v>741</v>
      </c>
      <c r="I301" s="38"/>
      <c r="J301" s="13"/>
      <c r="K301" s="13"/>
      <c r="L301" s="444"/>
      <c r="M301" s="321"/>
      <c r="N301" s="472"/>
      <c r="O301" s="99"/>
      <c r="P301" s="189"/>
      <c r="Q301" s="99"/>
      <c r="R301" s="118"/>
      <c r="S301" s="118"/>
      <c r="T301" s="118"/>
      <c r="U301" s="99"/>
      <c r="V301" s="99"/>
      <c r="W301" s="99"/>
      <c r="X301" s="13"/>
      <c r="Y301" s="13"/>
      <c r="Z301" s="19"/>
      <c r="AA301" s="19"/>
      <c r="AB301" s="285"/>
      <c r="AC301" s="285"/>
      <c r="AD301" s="285"/>
      <c r="AE301" s="285"/>
      <c r="AF301" s="278"/>
      <c r="AG301" s="315">
        <v>600919</v>
      </c>
      <c r="AH301" s="91"/>
      <c r="AI301" s="46"/>
      <c r="AJ301" s="389"/>
      <c r="AK301" s="86"/>
      <c r="AL301" s="47"/>
      <c r="AM301" s="14"/>
    </row>
    <row r="302" spans="1:39" s="230" customFormat="1" ht="157.5" customHeight="1">
      <c r="A302" s="197">
        <v>2</v>
      </c>
      <c r="B302" s="99"/>
      <c r="C302" s="334" t="s">
        <v>1053</v>
      </c>
      <c r="D302" s="147"/>
      <c r="E302" s="55"/>
      <c r="F302" s="48"/>
      <c r="G302" s="127" t="s">
        <v>348</v>
      </c>
      <c r="H302" s="89" t="s">
        <v>383</v>
      </c>
      <c r="I302" s="48" t="s">
        <v>744</v>
      </c>
      <c r="J302" s="104">
        <v>14000</v>
      </c>
      <c r="K302" s="95" t="s">
        <v>178</v>
      </c>
      <c r="L302" s="466">
        <v>70070</v>
      </c>
      <c r="M302" s="321"/>
      <c r="N302" s="478">
        <v>70070</v>
      </c>
      <c r="O302" s="126" t="s">
        <v>16</v>
      </c>
      <c r="P302" s="197" t="s">
        <v>7</v>
      </c>
      <c r="Q302" s="99"/>
      <c r="R302" s="118">
        <v>46081</v>
      </c>
      <c r="S302" s="118">
        <v>46112</v>
      </c>
      <c r="T302" s="118">
        <v>46234</v>
      </c>
      <c r="U302" s="99"/>
      <c r="V302" s="99"/>
      <c r="W302" s="99"/>
      <c r="X302" s="301" t="s">
        <v>1302</v>
      </c>
      <c r="Y302" s="150" t="s">
        <v>1322</v>
      </c>
      <c r="Z302" s="19"/>
      <c r="AA302" s="19"/>
      <c r="AB302" s="285"/>
      <c r="AC302" s="285"/>
      <c r="AD302" s="285"/>
      <c r="AE302" s="285"/>
      <c r="AF302" s="278"/>
      <c r="AG302" s="315">
        <v>15549</v>
      </c>
      <c r="AH302" s="91"/>
      <c r="AI302" s="46"/>
      <c r="AJ302" s="389"/>
      <c r="AK302" s="86"/>
      <c r="AL302" s="47"/>
      <c r="AM302" s="14"/>
    </row>
    <row r="303" spans="1:39" s="223" customFormat="1" ht="127.5" customHeight="1">
      <c r="A303" s="189">
        <v>3</v>
      </c>
      <c r="B303" s="99"/>
      <c r="C303" s="334" t="s">
        <v>1053</v>
      </c>
      <c r="D303" s="147"/>
      <c r="E303" s="55"/>
      <c r="F303" s="38"/>
      <c r="G303" s="98" t="s">
        <v>342</v>
      </c>
      <c r="H303" s="14" t="s">
        <v>384</v>
      </c>
      <c r="I303" s="38" t="s">
        <v>1385</v>
      </c>
      <c r="J303" s="13">
        <v>52</v>
      </c>
      <c r="K303" s="13" t="s">
        <v>178</v>
      </c>
      <c r="L303" s="444">
        <v>210000</v>
      </c>
      <c r="M303" s="321"/>
      <c r="N303" s="472">
        <v>210000</v>
      </c>
      <c r="O303" s="99" t="s">
        <v>16</v>
      </c>
      <c r="P303" s="197" t="s">
        <v>7</v>
      </c>
      <c r="Q303" s="99"/>
      <c r="R303" s="118">
        <v>46053</v>
      </c>
      <c r="S303" s="118">
        <v>46112</v>
      </c>
      <c r="T303" s="118">
        <v>46234</v>
      </c>
      <c r="U303" s="99"/>
      <c r="V303" s="99"/>
      <c r="W303" s="99"/>
      <c r="X303" s="301" t="s">
        <v>1302</v>
      </c>
      <c r="Y303" s="13" t="s">
        <v>1308</v>
      </c>
      <c r="Z303" s="19"/>
      <c r="AA303" s="19"/>
      <c r="AB303" s="285"/>
      <c r="AC303" s="285"/>
      <c r="AD303" s="285"/>
      <c r="AE303" s="285"/>
      <c r="AF303" s="278"/>
      <c r="AG303" s="315">
        <v>99830</v>
      </c>
      <c r="AH303" s="91"/>
      <c r="AI303" s="46"/>
      <c r="AJ303" s="389" t="s">
        <v>856</v>
      </c>
      <c r="AK303" s="86"/>
      <c r="AL303" s="47"/>
      <c r="AM303" s="14"/>
    </row>
    <row r="304" spans="1:39" ht="180" customHeight="1">
      <c r="A304" s="326">
        <v>4</v>
      </c>
      <c r="B304" s="99"/>
      <c r="C304" s="334" t="s">
        <v>1053</v>
      </c>
      <c r="D304" s="147"/>
      <c r="E304" s="55"/>
      <c r="F304" s="38"/>
      <c r="G304" s="98" t="s">
        <v>343</v>
      </c>
      <c r="H304" s="14" t="s">
        <v>440</v>
      </c>
      <c r="I304" s="38" t="s">
        <v>1287</v>
      </c>
      <c r="J304" s="13">
        <v>62</v>
      </c>
      <c r="K304" s="13" t="s">
        <v>178</v>
      </c>
      <c r="L304" s="444">
        <v>110000</v>
      </c>
      <c r="M304" s="321"/>
      <c r="N304" s="472">
        <v>110000</v>
      </c>
      <c r="O304" s="99" t="s">
        <v>16</v>
      </c>
      <c r="P304" s="189" t="s">
        <v>66</v>
      </c>
      <c r="Q304" s="99"/>
      <c r="R304" s="118">
        <v>45930</v>
      </c>
      <c r="S304" s="118">
        <v>45961</v>
      </c>
      <c r="T304" s="118">
        <v>46053</v>
      </c>
      <c r="U304" s="99"/>
      <c r="V304" s="99"/>
      <c r="W304" s="99"/>
      <c r="X304" s="301" t="s">
        <v>1302</v>
      </c>
      <c r="Y304" s="13" t="s">
        <v>1308</v>
      </c>
      <c r="Z304" s="19"/>
      <c r="AA304" s="19"/>
      <c r="AB304" s="285"/>
      <c r="AC304" s="285"/>
      <c r="AD304" s="285"/>
      <c r="AE304" s="285"/>
      <c r="AF304" s="278"/>
      <c r="AG304" s="150">
        <v>16657</v>
      </c>
      <c r="AH304" s="202"/>
      <c r="AI304" s="46"/>
      <c r="AJ304" s="389"/>
      <c r="AK304" s="86"/>
      <c r="AL304" s="47" t="s">
        <v>1386</v>
      </c>
      <c r="AM304" s="14"/>
    </row>
    <row r="305" spans="1:39" s="223" customFormat="1" ht="238.95" customHeight="1">
      <c r="A305" s="189">
        <v>5</v>
      </c>
      <c r="B305" s="99"/>
      <c r="C305" s="334" t="s">
        <v>1053</v>
      </c>
      <c r="D305" s="147"/>
      <c r="E305" s="55"/>
      <c r="F305" s="38"/>
      <c r="G305" s="98" t="s">
        <v>346</v>
      </c>
      <c r="H305" s="14" t="s">
        <v>1242</v>
      </c>
      <c r="I305" s="38" t="s">
        <v>347</v>
      </c>
      <c r="J305" s="13">
        <v>1</v>
      </c>
      <c r="K305" s="13" t="s">
        <v>745</v>
      </c>
      <c r="L305" s="444">
        <v>70000</v>
      </c>
      <c r="M305" s="321"/>
      <c r="N305" s="472">
        <v>70000</v>
      </c>
      <c r="O305" s="99" t="s">
        <v>11</v>
      </c>
      <c r="P305" s="189" t="s">
        <v>14</v>
      </c>
      <c r="Q305" s="99"/>
      <c r="R305" s="118">
        <v>46112</v>
      </c>
      <c r="S305" s="118">
        <v>46142</v>
      </c>
      <c r="T305" s="118">
        <v>46203</v>
      </c>
      <c r="U305" s="99"/>
      <c r="V305" s="99"/>
      <c r="W305" s="99"/>
      <c r="X305" s="301" t="s">
        <v>1302</v>
      </c>
      <c r="Y305" s="13" t="s">
        <v>1308</v>
      </c>
      <c r="Z305" s="19"/>
      <c r="AA305" s="281" t="s">
        <v>1206</v>
      </c>
      <c r="AB305" s="285">
        <v>45845</v>
      </c>
      <c r="AC305" s="285">
        <v>46210</v>
      </c>
      <c r="AD305" s="285">
        <v>46211</v>
      </c>
      <c r="AE305" s="285">
        <v>46576</v>
      </c>
      <c r="AF305" s="278"/>
      <c r="AG305" s="150">
        <v>18198</v>
      </c>
      <c r="AH305" s="203"/>
      <c r="AI305" s="46"/>
      <c r="AJ305" s="389"/>
      <c r="AK305" s="86"/>
      <c r="AL305" s="47"/>
      <c r="AM305" s="14"/>
    </row>
    <row r="306" spans="1:39" s="223" customFormat="1" ht="117" customHeight="1">
      <c r="A306" s="189">
        <v>6</v>
      </c>
      <c r="B306" s="99"/>
      <c r="C306" s="334" t="s">
        <v>1053</v>
      </c>
      <c r="D306" s="147"/>
      <c r="E306" s="55"/>
      <c r="F306" s="38"/>
      <c r="G306" s="98" t="s">
        <v>349</v>
      </c>
      <c r="H306" s="14" t="s">
        <v>441</v>
      </c>
      <c r="I306" s="38" t="s">
        <v>442</v>
      </c>
      <c r="J306" s="13">
        <v>7</v>
      </c>
      <c r="K306" s="13" t="s">
        <v>443</v>
      </c>
      <c r="L306" s="444">
        <v>300000</v>
      </c>
      <c r="M306" s="321"/>
      <c r="N306" s="472">
        <v>300000</v>
      </c>
      <c r="O306" s="99" t="s">
        <v>16</v>
      </c>
      <c r="P306" s="189" t="s">
        <v>9</v>
      </c>
      <c r="Q306" s="99"/>
      <c r="R306" s="118">
        <v>45991</v>
      </c>
      <c r="S306" s="118">
        <v>46053</v>
      </c>
      <c r="T306" s="118">
        <v>46234</v>
      </c>
      <c r="U306" s="99"/>
      <c r="V306" s="99"/>
      <c r="W306" s="99"/>
      <c r="X306" s="301" t="s">
        <v>1302</v>
      </c>
      <c r="Y306" s="13" t="s">
        <v>1308</v>
      </c>
      <c r="Z306" s="19"/>
      <c r="AA306" s="19"/>
      <c r="AB306" s="285"/>
      <c r="AC306" s="285"/>
      <c r="AD306" s="285"/>
      <c r="AE306" s="285"/>
      <c r="AF306" s="278"/>
      <c r="AG306" s="150">
        <v>607242</v>
      </c>
      <c r="AH306" s="388"/>
      <c r="AI306" s="305"/>
      <c r="AJ306" s="389"/>
      <c r="AK306" s="86"/>
      <c r="AL306" s="47"/>
      <c r="AM306" s="14"/>
    </row>
    <row r="307" spans="1:39" ht="100.95" customHeight="1">
      <c r="A307" s="326">
        <v>7</v>
      </c>
      <c r="B307" s="99"/>
      <c r="C307" s="334" t="s">
        <v>1053</v>
      </c>
      <c r="D307" s="147"/>
      <c r="E307" s="55"/>
      <c r="F307" s="38"/>
      <c r="G307" s="98" t="s">
        <v>361</v>
      </c>
      <c r="H307" s="14" t="s">
        <v>746</v>
      </c>
      <c r="I307" s="38" t="s">
        <v>747</v>
      </c>
      <c r="J307" s="13">
        <v>1</v>
      </c>
      <c r="K307" s="13" t="s">
        <v>444</v>
      </c>
      <c r="L307" s="467">
        <v>496000</v>
      </c>
      <c r="M307" s="488"/>
      <c r="N307" s="472">
        <v>595000</v>
      </c>
      <c r="O307" s="99" t="s">
        <v>16</v>
      </c>
      <c r="P307" s="189" t="s">
        <v>9</v>
      </c>
      <c r="Q307" s="99"/>
      <c r="R307" s="118">
        <v>45869</v>
      </c>
      <c r="S307" s="118">
        <v>45930</v>
      </c>
      <c r="T307" s="118">
        <v>46112</v>
      </c>
      <c r="U307" s="99"/>
      <c r="V307" s="99"/>
      <c r="W307" s="99"/>
      <c r="X307" s="301" t="s">
        <v>1302</v>
      </c>
      <c r="Y307" s="13" t="s">
        <v>1308</v>
      </c>
      <c r="Z307" s="19"/>
      <c r="AA307" s="19"/>
      <c r="AB307" s="285"/>
      <c r="AC307" s="285"/>
      <c r="AD307" s="285"/>
      <c r="AE307" s="285"/>
      <c r="AF307" s="278"/>
      <c r="AG307" s="150">
        <v>60981</v>
      </c>
      <c r="AH307" s="203"/>
      <c r="AI307" s="46"/>
      <c r="AJ307" s="389"/>
      <c r="AK307" s="86"/>
      <c r="AL307" s="47"/>
      <c r="AM307" s="14" t="s">
        <v>944</v>
      </c>
    </row>
    <row r="308" spans="1:39" s="223" customFormat="1" ht="149.4" customHeight="1">
      <c r="A308" s="189">
        <v>8</v>
      </c>
      <c r="B308" s="99"/>
      <c r="C308" s="334" t="s">
        <v>1053</v>
      </c>
      <c r="D308" s="147"/>
      <c r="E308" s="55"/>
      <c r="F308" s="38"/>
      <c r="G308" s="98" t="s">
        <v>358</v>
      </c>
      <c r="H308" s="14" t="s">
        <v>385</v>
      </c>
      <c r="I308" s="38" t="s">
        <v>359</v>
      </c>
      <c r="J308" s="13">
        <v>12</v>
      </c>
      <c r="K308" s="13" t="s">
        <v>182</v>
      </c>
      <c r="L308" s="444">
        <v>1127368</v>
      </c>
      <c r="M308" s="321"/>
      <c r="N308" s="472">
        <v>1127368</v>
      </c>
      <c r="O308" s="99" t="s">
        <v>11</v>
      </c>
      <c r="P308" s="189" t="s">
        <v>14</v>
      </c>
      <c r="Q308" s="99"/>
      <c r="R308" s="118">
        <v>46112</v>
      </c>
      <c r="S308" s="118">
        <v>46112</v>
      </c>
      <c r="T308" s="118">
        <v>46173</v>
      </c>
      <c r="U308" s="99"/>
      <c r="V308" s="99"/>
      <c r="W308" s="99"/>
      <c r="X308" s="301" t="s">
        <v>1302</v>
      </c>
      <c r="Y308" s="13" t="s">
        <v>1308</v>
      </c>
      <c r="Z308" s="19"/>
      <c r="AA308" s="281" t="s">
        <v>1207</v>
      </c>
      <c r="AB308" s="285">
        <v>45815</v>
      </c>
      <c r="AC308" s="285">
        <v>46179</v>
      </c>
      <c r="AD308" s="285">
        <v>46180</v>
      </c>
      <c r="AE308" s="285">
        <v>46544</v>
      </c>
      <c r="AF308" s="278"/>
      <c r="AG308" s="150">
        <v>14826</v>
      </c>
      <c r="AH308" s="388"/>
      <c r="AI308" s="305"/>
      <c r="AJ308" s="389"/>
      <c r="AK308" s="86"/>
      <c r="AL308" s="14"/>
      <c r="AM308" s="14"/>
    </row>
    <row r="309" spans="1:39" s="223" customFormat="1" ht="160.94999999999999" customHeight="1">
      <c r="A309" s="189">
        <v>9</v>
      </c>
      <c r="B309" s="99"/>
      <c r="C309" s="334" t="s">
        <v>1053</v>
      </c>
      <c r="D309" s="147"/>
      <c r="E309" s="55"/>
      <c r="F309" s="38"/>
      <c r="G309" s="98" t="s">
        <v>354</v>
      </c>
      <c r="H309" s="14" t="s">
        <v>749</v>
      </c>
      <c r="I309" s="38" t="s">
        <v>355</v>
      </c>
      <c r="J309" s="13">
        <v>12</v>
      </c>
      <c r="K309" s="13" t="s">
        <v>750</v>
      </c>
      <c r="L309" s="444">
        <v>550000</v>
      </c>
      <c r="M309" s="321"/>
      <c r="N309" s="472">
        <v>550000</v>
      </c>
      <c r="O309" s="99" t="s">
        <v>11</v>
      </c>
      <c r="P309" s="189" t="s">
        <v>9</v>
      </c>
      <c r="Q309" s="99"/>
      <c r="R309" s="118">
        <v>45747</v>
      </c>
      <c r="S309" s="118">
        <v>45808</v>
      </c>
      <c r="T309" s="118">
        <v>46053</v>
      </c>
      <c r="U309" s="99"/>
      <c r="V309" s="99"/>
      <c r="W309" s="99"/>
      <c r="X309" s="301" t="s">
        <v>1302</v>
      </c>
      <c r="Y309" s="13" t="s">
        <v>1308</v>
      </c>
      <c r="Z309" s="281" t="s">
        <v>1208</v>
      </c>
      <c r="AA309" s="19"/>
      <c r="AB309" s="285"/>
      <c r="AC309" s="285"/>
      <c r="AD309" s="285"/>
      <c r="AE309" s="285"/>
      <c r="AF309" s="278"/>
      <c r="AG309" s="150">
        <v>27421</v>
      </c>
      <c r="AH309" s="388"/>
      <c r="AI309" s="305"/>
      <c r="AJ309" s="389"/>
      <c r="AK309" s="86"/>
      <c r="AL309" s="14"/>
      <c r="AM309" s="14"/>
    </row>
    <row r="310" spans="1:39" ht="160.94999999999999" customHeight="1">
      <c r="A310" s="326">
        <v>10</v>
      </c>
      <c r="B310" s="99"/>
      <c r="C310" s="334" t="s">
        <v>1053</v>
      </c>
      <c r="D310" s="147"/>
      <c r="E310" s="55"/>
      <c r="F310" s="38"/>
      <c r="G310" s="98" t="s">
        <v>356</v>
      </c>
      <c r="H310" s="14" t="s">
        <v>751</v>
      </c>
      <c r="I310" s="38" t="s">
        <v>357</v>
      </c>
      <c r="J310" s="13">
        <v>1</v>
      </c>
      <c r="K310" s="13" t="s">
        <v>185</v>
      </c>
      <c r="L310" s="444">
        <v>1199086</v>
      </c>
      <c r="M310" s="321"/>
      <c r="N310" s="472">
        <v>1199086</v>
      </c>
      <c r="O310" s="99" t="s">
        <v>16</v>
      </c>
      <c r="P310" s="189" t="s">
        <v>157</v>
      </c>
      <c r="Q310" s="99"/>
      <c r="R310" s="118">
        <v>45930</v>
      </c>
      <c r="S310" s="118">
        <v>45961</v>
      </c>
      <c r="T310" s="118">
        <v>46053</v>
      </c>
      <c r="U310" s="99"/>
      <c r="V310" s="99"/>
      <c r="W310" s="99"/>
      <c r="X310" s="301" t="s">
        <v>1302</v>
      </c>
      <c r="Y310" s="13" t="s">
        <v>1303</v>
      </c>
      <c r="Z310" s="19"/>
      <c r="AA310" s="19"/>
      <c r="AB310" s="285"/>
      <c r="AC310" s="285"/>
      <c r="AD310" s="285"/>
      <c r="AE310" s="285"/>
      <c r="AF310" s="278"/>
      <c r="AG310" s="150">
        <v>14826</v>
      </c>
      <c r="AH310" s="388"/>
      <c r="AI310" s="305"/>
      <c r="AJ310" s="389"/>
      <c r="AK310" s="86"/>
      <c r="AL310" s="14" t="s">
        <v>1288</v>
      </c>
      <c r="AM310" s="14" t="s">
        <v>943</v>
      </c>
    </row>
    <row r="311" spans="1:39" s="223" customFormat="1" ht="117" customHeight="1">
      <c r="A311" s="189">
        <v>11</v>
      </c>
      <c r="B311" s="99"/>
      <c r="C311" s="334" t="s">
        <v>1053</v>
      </c>
      <c r="D311" s="147"/>
      <c r="E311" s="55"/>
      <c r="F311" s="38"/>
      <c r="G311" s="98" t="s">
        <v>362</v>
      </c>
      <c r="H311" s="14" t="s">
        <v>445</v>
      </c>
      <c r="I311" s="38" t="s">
        <v>1289</v>
      </c>
      <c r="J311" s="13">
        <v>1</v>
      </c>
      <c r="K311" s="13" t="s">
        <v>185</v>
      </c>
      <c r="L311" s="444">
        <v>16727</v>
      </c>
      <c r="M311" s="321"/>
      <c r="N311" s="472">
        <v>16727</v>
      </c>
      <c r="O311" s="99" t="s">
        <v>5</v>
      </c>
      <c r="P311" s="189" t="s">
        <v>14</v>
      </c>
      <c r="Q311" s="99"/>
      <c r="R311" s="118">
        <v>46203</v>
      </c>
      <c r="S311" s="118">
        <v>46234</v>
      </c>
      <c r="T311" s="118">
        <v>46295</v>
      </c>
      <c r="U311" s="99"/>
      <c r="V311" s="99"/>
      <c r="W311" s="99"/>
      <c r="X311" s="301" t="s">
        <v>1302</v>
      </c>
      <c r="Y311" s="13" t="s">
        <v>1308</v>
      </c>
      <c r="Z311" s="19"/>
      <c r="AA311" s="281" t="s">
        <v>1209</v>
      </c>
      <c r="AB311" s="285">
        <v>45946</v>
      </c>
      <c r="AC311" s="285">
        <v>46310</v>
      </c>
      <c r="AD311" s="285">
        <v>46311</v>
      </c>
      <c r="AE311" s="285">
        <v>46675</v>
      </c>
      <c r="AF311" s="278"/>
      <c r="AG311" s="150">
        <v>25410</v>
      </c>
      <c r="AH311" s="203"/>
      <c r="AI311" s="46"/>
      <c r="AJ311" s="389"/>
      <c r="AK311" s="86"/>
      <c r="AL311" s="50"/>
      <c r="AM311" s="50"/>
    </row>
    <row r="312" spans="1:39" ht="94.2" customHeight="1">
      <c r="A312" s="326">
        <v>12</v>
      </c>
      <c r="B312" s="99"/>
      <c r="C312" s="334" t="s">
        <v>1053</v>
      </c>
      <c r="D312" s="147"/>
      <c r="E312" s="55"/>
      <c r="F312" s="38"/>
      <c r="G312" s="98" t="s">
        <v>351</v>
      </c>
      <c r="H312" s="14" t="s">
        <v>1332</v>
      </c>
      <c r="I312" s="38" t="s">
        <v>752</v>
      </c>
      <c r="J312" s="13">
        <v>8</v>
      </c>
      <c r="K312" s="13" t="s">
        <v>178</v>
      </c>
      <c r="L312" s="444">
        <v>1675000</v>
      </c>
      <c r="M312" s="321"/>
      <c r="N312" s="472">
        <v>1675000</v>
      </c>
      <c r="O312" s="99" t="s">
        <v>16</v>
      </c>
      <c r="P312" s="189" t="s">
        <v>9</v>
      </c>
      <c r="Q312" s="99"/>
      <c r="R312" s="118">
        <v>46053</v>
      </c>
      <c r="S312" s="118">
        <v>46081</v>
      </c>
      <c r="T312" s="118">
        <v>46265</v>
      </c>
      <c r="U312" s="99"/>
      <c r="V312" s="99"/>
      <c r="W312" s="99"/>
      <c r="X312" s="301" t="s">
        <v>1302</v>
      </c>
      <c r="Y312" s="13" t="s">
        <v>1323</v>
      </c>
      <c r="Z312" s="19"/>
      <c r="AA312" s="19"/>
      <c r="AB312" s="285"/>
      <c r="AC312" s="285"/>
      <c r="AD312" s="285"/>
      <c r="AE312" s="285"/>
      <c r="AF312" s="278"/>
      <c r="AG312" s="150">
        <v>14415</v>
      </c>
      <c r="AH312" s="203"/>
      <c r="AI312" s="46"/>
      <c r="AJ312" s="389"/>
      <c r="AK312" s="86"/>
      <c r="AL312" s="14" t="s">
        <v>1331</v>
      </c>
      <c r="AM312" s="14"/>
    </row>
    <row r="313" spans="1:39" ht="165.6" customHeight="1">
      <c r="A313" s="326">
        <v>13</v>
      </c>
      <c r="B313" s="99"/>
      <c r="C313" s="334" t="s">
        <v>1053</v>
      </c>
      <c r="D313" s="147"/>
      <c r="E313" s="55"/>
      <c r="F313" s="38"/>
      <c r="G313" s="98" t="s">
        <v>360</v>
      </c>
      <c r="H313" s="14" t="s">
        <v>753</v>
      </c>
      <c r="I313" s="38" t="s">
        <v>446</v>
      </c>
      <c r="J313" s="13">
        <v>1</v>
      </c>
      <c r="K313" s="13" t="s">
        <v>185</v>
      </c>
      <c r="L313" s="444">
        <v>285599</v>
      </c>
      <c r="M313" s="321"/>
      <c r="N313" s="472">
        <v>285599</v>
      </c>
      <c r="O313" s="99" t="s">
        <v>11</v>
      </c>
      <c r="P313" s="189" t="s">
        <v>14</v>
      </c>
      <c r="Q313" s="99"/>
      <c r="R313" s="118">
        <v>46053</v>
      </c>
      <c r="S313" s="118">
        <v>46081</v>
      </c>
      <c r="T313" s="118">
        <v>46142</v>
      </c>
      <c r="U313" s="99"/>
      <c r="V313" s="99"/>
      <c r="W313" s="99"/>
      <c r="X313" s="301" t="s">
        <v>1302</v>
      </c>
      <c r="Y313" s="13" t="s">
        <v>1303</v>
      </c>
      <c r="Z313" s="19"/>
      <c r="AA313" s="281" t="s">
        <v>1210</v>
      </c>
      <c r="AB313" s="285">
        <v>45803</v>
      </c>
      <c r="AC313" s="285">
        <v>46167</v>
      </c>
      <c r="AD313" s="285">
        <v>46168</v>
      </c>
      <c r="AE313" s="285">
        <v>46532</v>
      </c>
      <c r="AF313" s="278"/>
      <c r="AG313" s="150">
        <v>22764</v>
      </c>
      <c r="AH313" s="203"/>
      <c r="AI313" s="46"/>
      <c r="AJ313" s="389"/>
      <c r="AK313" s="86"/>
      <c r="AL313" s="14"/>
      <c r="AM313" s="14"/>
    </row>
    <row r="314" spans="1:39" ht="255" customHeight="1">
      <c r="A314" s="326">
        <v>14</v>
      </c>
      <c r="B314" s="99"/>
      <c r="C314" s="334" t="s">
        <v>1053</v>
      </c>
      <c r="D314" s="147"/>
      <c r="E314" s="55"/>
      <c r="F314" s="38"/>
      <c r="G314" s="84" t="s">
        <v>975</v>
      </c>
      <c r="H314" s="14" t="s">
        <v>386</v>
      </c>
      <c r="I314" s="38" t="s">
        <v>447</v>
      </c>
      <c r="J314" s="13">
        <v>1</v>
      </c>
      <c r="K314" s="13" t="s">
        <v>185</v>
      </c>
      <c r="L314" s="444">
        <f>763639+151281</f>
        <v>914920</v>
      </c>
      <c r="M314" s="321"/>
      <c r="N314" s="472">
        <v>763639</v>
      </c>
      <c r="O314" s="99" t="s">
        <v>11</v>
      </c>
      <c r="P314" s="189" t="s">
        <v>14</v>
      </c>
      <c r="Q314" s="99"/>
      <c r="R314" s="118">
        <v>46142</v>
      </c>
      <c r="S314" s="118">
        <v>46173</v>
      </c>
      <c r="T314" s="118">
        <v>46234</v>
      </c>
      <c r="U314" s="99"/>
      <c r="V314" s="99"/>
      <c r="W314" s="99"/>
      <c r="X314" s="301" t="s">
        <v>1302</v>
      </c>
      <c r="Y314" s="13" t="s">
        <v>1303</v>
      </c>
      <c r="Z314" s="19"/>
      <c r="AA314" s="281" t="s">
        <v>1211</v>
      </c>
      <c r="AB314" s="285">
        <v>45876</v>
      </c>
      <c r="AC314" s="285">
        <v>46240</v>
      </c>
      <c r="AD314" s="285">
        <v>46241</v>
      </c>
      <c r="AE314" s="285">
        <v>46605</v>
      </c>
      <c r="AF314" s="345"/>
      <c r="AG314" s="150">
        <v>5380</v>
      </c>
      <c r="AH314" s="203"/>
      <c r="AI314" s="46"/>
      <c r="AJ314" s="389"/>
      <c r="AK314" s="86"/>
      <c r="AL314" s="14"/>
      <c r="AM314" s="14"/>
    </row>
    <row r="315" spans="1:39" ht="96.6" customHeight="1">
      <c r="A315" s="326">
        <v>16</v>
      </c>
      <c r="B315" s="99"/>
      <c r="C315" s="334" t="s">
        <v>1053</v>
      </c>
      <c r="D315" s="147"/>
      <c r="E315" s="55"/>
      <c r="F315" s="38"/>
      <c r="G315" s="98" t="s">
        <v>350</v>
      </c>
      <c r="H315" s="14" t="s">
        <v>448</v>
      </c>
      <c r="I315" s="38" t="s">
        <v>449</v>
      </c>
      <c r="J315" s="13">
        <v>1</v>
      </c>
      <c r="K315" s="13" t="s">
        <v>185</v>
      </c>
      <c r="L315" s="444">
        <v>450000</v>
      </c>
      <c r="M315" s="321"/>
      <c r="N315" s="472">
        <v>450000</v>
      </c>
      <c r="O315" s="55" t="s">
        <v>11</v>
      </c>
      <c r="P315" s="189" t="s">
        <v>9</v>
      </c>
      <c r="Q315" s="99"/>
      <c r="R315" s="118">
        <v>46173</v>
      </c>
      <c r="S315" s="118">
        <v>46203</v>
      </c>
      <c r="T315" s="118">
        <v>46387</v>
      </c>
      <c r="U315" s="99"/>
      <c r="V315" s="99"/>
      <c r="W315" s="99"/>
      <c r="X315" s="301" t="s">
        <v>1302</v>
      </c>
      <c r="Y315" s="13" t="s">
        <v>1308</v>
      </c>
      <c r="Z315" s="19"/>
      <c r="AA315" s="19"/>
      <c r="AB315" s="314"/>
      <c r="AC315" s="314"/>
      <c r="AD315" s="314"/>
      <c r="AE315" s="314"/>
      <c r="AF315" s="345"/>
      <c r="AG315" s="150">
        <v>150156</v>
      </c>
      <c r="AH315" s="203"/>
      <c r="AI315" s="46"/>
      <c r="AJ315" s="389"/>
      <c r="AK315" s="86"/>
      <c r="AL315" s="14"/>
      <c r="AM315" s="14" t="s">
        <v>942</v>
      </c>
    </row>
    <row r="316" spans="1:39" ht="140.4" customHeight="1">
      <c r="A316" s="326">
        <v>17</v>
      </c>
      <c r="B316" s="99"/>
      <c r="C316" s="334" t="s">
        <v>1053</v>
      </c>
      <c r="D316" s="147"/>
      <c r="E316" s="55"/>
      <c r="F316" s="38"/>
      <c r="G316" s="98" t="s">
        <v>353</v>
      </c>
      <c r="H316" s="14" t="s">
        <v>754</v>
      </c>
      <c r="I316" s="38" t="s">
        <v>755</v>
      </c>
      <c r="J316" s="13">
        <v>1</v>
      </c>
      <c r="K316" s="13" t="s">
        <v>185</v>
      </c>
      <c r="L316" s="444">
        <v>150000</v>
      </c>
      <c r="M316" s="321"/>
      <c r="N316" s="472">
        <v>150000</v>
      </c>
      <c r="O316" s="55" t="s">
        <v>16</v>
      </c>
      <c r="P316" s="189" t="s">
        <v>9</v>
      </c>
      <c r="Q316" s="99"/>
      <c r="R316" s="118">
        <v>46022</v>
      </c>
      <c r="S316" s="118">
        <v>46053</v>
      </c>
      <c r="T316" s="118">
        <v>46234</v>
      </c>
      <c r="U316" s="99"/>
      <c r="V316" s="99"/>
      <c r="W316" s="99"/>
      <c r="X316" s="301" t="s">
        <v>1302</v>
      </c>
      <c r="Y316" s="13" t="s">
        <v>1308</v>
      </c>
      <c r="Z316" s="19"/>
      <c r="AA316" s="19"/>
      <c r="AB316" s="314"/>
      <c r="AC316" s="314"/>
      <c r="AD316" s="314"/>
      <c r="AE316" s="314"/>
      <c r="AF316" s="345"/>
      <c r="AG316" s="150">
        <v>2640</v>
      </c>
      <c r="AH316" s="203"/>
      <c r="AI316" s="46"/>
      <c r="AJ316" s="389"/>
      <c r="AK316" s="86"/>
      <c r="AL316" s="54"/>
      <c r="AM316" s="54"/>
    </row>
    <row r="317" spans="1:39" ht="158.4" customHeight="1">
      <c r="A317" s="326">
        <v>19</v>
      </c>
      <c r="B317" s="99"/>
      <c r="C317" s="334" t="s">
        <v>1053</v>
      </c>
      <c r="D317" s="147"/>
      <c r="E317" s="55"/>
      <c r="F317" s="38"/>
      <c r="G317" s="98" t="s">
        <v>363</v>
      </c>
      <c r="H317" s="14" t="s">
        <v>450</v>
      </c>
      <c r="I317" s="38" t="s">
        <v>757</v>
      </c>
      <c r="J317" s="13">
        <v>1</v>
      </c>
      <c r="K317" s="13" t="s">
        <v>185</v>
      </c>
      <c r="L317" s="444">
        <v>100000</v>
      </c>
      <c r="M317" s="321"/>
      <c r="N317" s="472">
        <v>100000</v>
      </c>
      <c r="O317" s="99" t="s">
        <v>16</v>
      </c>
      <c r="P317" s="197" t="s">
        <v>7</v>
      </c>
      <c r="Q317" s="99"/>
      <c r="R317" s="118">
        <v>46022</v>
      </c>
      <c r="S317" s="118">
        <v>46053</v>
      </c>
      <c r="T317" s="118">
        <v>46203</v>
      </c>
      <c r="U317" s="99"/>
      <c r="V317" s="99"/>
      <c r="W317" s="99"/>
      <c r="X317" s="301" t="s">
        <v>1302</v>
      </c>
      <c r="Y317" s="13" t="s">
        <v>1303</v>
      </c>
      <c r="Z317" s="316"/>
      <c r="AA317" s="313"/>
      <c r="AB317" s="313"/>
      <c r="AC317" s="313"/>
      <c r="AD317" s="313"/>
      <c r="AE317" s="313"/>
      <c r="AF317" s="154"/>
      <c r="AG317" s="150">
        <v>17663</v>
      </c>
      <c r="AH317" s="203"/>
      <c r="AI317" s="46"/>
      <c r="AJ317" s="389"/>
      <c r="AK317" s="86"/>
      <c r="AL317" s="65"/>
      <c r="AM317" s="65"/>
    </row>
    <row r="318" spans="1:39" ht="79.2" customHeight="1">
      <c r="A318" s="326"/>
      <c r="B318" s="99"/>
      <c r="C318" s="334"/>
      <c r="D318" s="147"/>
      <c r="E318" s="55"/>
      <c r="F318" s="46"/>
      <c r="G318" s="56"/>
      <c r="H318" s="56"/>
      <c r="I318" s="46"/>
      <c r="J318" s="60"/>
      <c r="K318" s="55"/>
      <c r="L318" s="455"/>
      <c r="M318" s="488"/>
      <c r="N318" s="479"/>
      <c r="O318" s="55"/>
      <c r="P318" s="192"/>
      <c r="Q318" s="99"/>
      <c r="R318" s="118"/>
      <c r="S318" s="118"/>
      <c r="T318" s="118"/>
      <c r="U318" s="99"/>
      <c r="V318" s="99"/>
      <c r="W318" s="99"/>
      <c r="X318" s="55"/>
      <c r="Y318" s="55"/>
      <c r="Z318" s="171"/>
      <c r="AA318" s="186"/>
      <c r="AB318" s="243"/>
      <c r="AC318" s="243"/>
      <c r="AD318" s="243"/>
      <c r="AE318" s="243"/>
      <c r="AF318" s="187"/>
      <c r="AG318" s="99"/>
      <c r="AH318" s="367"/>
      <c r="AI318" s="46"/>
      <c r="AJ318" s="399"/>
      <c r="AK318" s="66"/>
      <c r="AL318" s="66"/>
      <c r="AM318" s="66"/>
    </row>
    <row r="319" spans="1:39" ht="79.2" customHeight="1">
      <c r="A319" s="326"/>
      <c r="B319" s="99"/>
      <c r="C319" s="334"/>
      <c r="D319" s="147"/>
      <c r="E319" s="55"/>
      <c r="F319" s="46"/>
      <c r="G319" s="56"/>
      <c r="H319" s="56"/>
      <c r="I319" s="46"/>
      <c r="J319" s="60"/>
      <c r="K319" s="55"/>
      <c r="L319" s="455"/>
      <c r="M319" s="488"/>
      <c r="N319" s="479"/>
      <c r="O319" s="55"/>
      <c r="P319" s="192"/>
      <c r="Q319" s="99"/>
      <c r="R319" s="118"/>
      <c r="S319" s="118"/>
      <c r="T319" s="118"/>
      <c r="U319" s="99"/>
      <c r="V319" s="99"/>
      <c r="W319" s="99"/>
      <c r="X319" s="55"/>
      <c r="Y319" s="55"/>
      <c r="Z319" s="171"/>
      <c r="AA319" s="172"/>
      <c r="AB319" s="180"/>
      <c r="AC319" s="180"/>
      <c r="AD319" s="180"/>
      <c r="AE319" s="180"/>
      <c r="AF319" s="171"/>
      <c r="AG319" s="99"/>
      <c r="AH319" s="367"/>
      <c r="AI319" s="46"/>
      <c r="AJ319" s="399"/>
      <c r="AK319" s="66"/>
      <c r="AL319" s="66"/>
      <c r="AM319" s="66"/>
    </row>
    <row r="320" spans="1:39" ht="79.2" customHeight="1">
      <c r="A320" s="326"/>
      <c r="B320" s="99"/>
      <c r="C320" s="334"/>
      <c r="D320" s="147"/>
      <c r="E320" s="55"/>
      <c r="F320" s="46"/>
      <c r="G320" s="56"/>
      <c r="H320" s="56"/>
      <c r="I320" s="46"/>
      <c r="J320" s="60"/>
      <c r="K320" s="55"/>
      <c r="L320" s="455"/>
      <c r="M320" s="488"/>
      <c r="N320" s="479"/>
      <c r="O320" s="55"/>
      <c r="P320" s="192"/>
      <c r="Q320" s="99"/>
      <c r="R320" s="118"/>
      <c r="S320" s="118"/>
      <c r="T320" s="118"/>
      <c r="U320" s="99"/>
      <c r="V320" s="99"/>
      <c r="W320" s="99"/>
      <c r="X320" s="55"/>
      <c r="Y320" s="55"/>
      <c r="Z320" s="171"/>
      <c r="AA320" s="172"/>
      <c r="AB320" s="180"/>
      <c r="AC320" s="180"/>
      <c r="AD320" s="180"/>
      <c r="AE320" s="180"/>
      <c r="AF320" s="171"/>
      <c r="AG320" s="99"/>
      <c r="AH320" s="367"/>
      <c r="AI320" s="46"/>
      <c r="AJ320" s="399"/>
      <c r="AK320" s="66"/>
      <c r="AL320" s="66"/>
      <c r="AM320" s="66"/>
    </row>
    <row r="321" spans="1:39" ht="79.2" customHeight="1">
      <c r="A321" s="326"/>
      <c r="B321" s="99"/>
      <c r="C321" s="334"/>
      <c r="D321" s="147"/>
      <c r="E321" s="55"/>
      <c r="F321" s="46"/>
      <c r="G321" s="56"/>
      <c r="H321" s="56"/>
      <c r="I321" s="46"/>
      <c r="J321" s="60"/>
      <c r="K321" s="55"/>
      <c r="L321" s="455"/>
      <c r="M321" s="488"/>
      <c r="N321" s="479"/>
      <c r="O321" s="55"/>
      <c r="P321" s="192"/>
      <c r="Q321" s="99"/>
      <c r="R321" s="118"/>
      <c r="S321" s="118"/>
      <c r="T321" s="118"/>
      <c r="U321" s="99"/>
      <c r="V321" s="99"/>
      <c r="W321" s="99"/>
      <c r="X321" s="55"/>
      <c r="Y321" s="55"/>
      <c r="Z321" s="171"/>
      <c r="AA321" s="172"/>
      <c r="AB321" s="180"/>
      <c r="AC321" s="180"/>
      <c r="AD321" s="180"/>
      <c r="AE321" s="180"/>
      <c r="AF321" s="171"/>
      <c r="AG321" s="99"/>
      <c r="AH321" s="367"/>
      <c r="AI321" s="46"/>
      <c r="AJ321" s="399"/>
      <c r="AK321" s="66"/>
      <c r="AL321" s="66"/>
      <c r="AM321" s="66"/>
    </row>
    <row r="322" spans="1:39" ht="79.2" customHeight="1">
      <c r="A322" s="326"/>
      <c r="B322" s="99"/>
      <c r="C322" s="334"/>
      <c r="D322" s="147"/>
      <c r="E322" s="55"/>
      <c r="F322" s="46"/>
      <c r="G322" s="56"/>
      <c r="H322" s="56"/>
      <c r="I322" s="46"/>
      <c r="J322" s="60"/>
      <c r="K322" s="55"/>
      <c r="L322" s="455"/>
      <c r="M322" s="488"/>
      <c r="N322" s="479"/>
      <c r="O322" s="55"/>
      <c r="P322" s="192"/>
      <c r="Q322" s="99"/>
      <c r="R322" s="118"/>
      <c r="S322" s="118"/>
      <c r="T322" s="118"/>
      <c r="U322" s="99"/>
      <c r="V322" s="99"/>
      <c r="W322" s="99"/>
      <c r="X322" s="55"/>
      <c r="Y322" s="55"/>
      <c r="Z322" s="171"/>
      <c r="AA322" s="172"/>
      <c r="AB322" s="180"/>
      <c r="AC322" s="180"/>
      <c r="AD322" s="180"/>
      <c r="AE322" s="180"/>
      <c r="AF322" s="171"/>
      <c r="AG322" s="99"/>
      <c r="AH322" s="367"/>
      <c r="AI322" s="46"/>
      <c r="AJ322" s="399"/>
      <c r="AK322" s="66"/>
      <c r="AL322" s="66"/>
      <c r="AM322" s="66"/>
    </row>
    <row r="323" spans="1:39" ht="79.2" customHeight="1">
      <c r="A323" s="326"/>
      <c r="B323" s="99"/>
      <c r="C323" s="334"/>
      <c r="D323" s="147"/>
      <c r="E323" s="55"/>
      <c r="F323" s="46"/>
      <c r="G323" s="56"/>
      <c r="H323" s="56"/>
      <c r="I323" s="46"/>
      <c r="J323" s="60"/>
      <c r="K323" s="55"/>
      <c r="L323" s="455"/>
      <c r="M323" s="488"/>
      <c r="N323" s="479"/>
      <c r="O323" s="55"/>
      <c r="P323" s="192"/>
      <c r="Q323" s="99"/>
      <c r="R323" s="118"/>
      <c r="S323" s="118"/>
      <c r="T323" s="118"/>
      <c r="U323" s="99"/>
      <c r="V323" s="99"/>
      <c r="W323" s="99"/>
      <c r="X323" s="55"/>
      <c r="Y323" s="55"/>
      <c r="Z323" s="171"/>
      <c r="AA323" s="226"/>
      <c r="AB323" s="237"/>
      <c r="AC323" s="237"/>
      <c r="AD323" s="237"/>
      <c r="AE323" s="237"/>
      <c r="AF323" s="171"/>
      <c r="AG323" s="99"/>
      <c r="AH323" s="367"/>
      <c r="AI323" s="46"/>
      <c r="AJ323" s="399"/>
      <c r="AK323" s="66"/>
      <c r="AL323" s="66"/>
      <c r="AM323" s="66"/>
    </row>
    <row r="324" spans="1:39" ht="79.2" customHeight="1">
      <c r="A324" s="331"/>
      <c r="B324" s="99"/>
      <c r="C324" s="337"/>
      <c r="D324" s="147"/>
      <c r="E324" s="95"/>
      <c r="F324" s="48"/>
      <c r="G324" s="103"/>
      <c r="H324" s="89"/>
      <c r="I324" s="48"/>
      <c r="J324" s="104"/>
      <c r="K324" s="95"/>
      <c r="L324" s="468"/>
      <c r="M324" s="488"/>
      <c r="N324" s="480"/>
      <c r="O324" s="95"/>
      <c r="P324" s="528"/>
      <c r="Q324" s="99"/>
      <c r="R324" s="118"/>
      <c r="S324" s="118"/>
      <c r="T324" s="118"/>
      <c r="U324" s="99"/>
      <c r="V324" s="99"/>
      <c r="W324" s="99"/>
      <c r="X324" s="55"/>
      <c r="Y324" s="55"/>
      <c r="Z324" s="171"/>
      <c r="AA324" s="226"/>
      <c r="AB324" s="237"/>
      <c r="AC324" s="237"/>
      <c r="AD324" s="237"/>
      <c r="AE324" s="237"/>
      <c r="AF324" s="171"/>
      <c r="AG324" s="99"/>
      <c r="AH324" s="202"/>
      <c r="AI324" s="46"/>
      <c r="AJ324" s="399"/>
      <c r="AK324" s="66"/>
      <c r="AL324" s="66"/>
      <c r="AM324" s="66"/>
    </row>
    <row r="325" spans="1:39" ht="79.2" customHeight="1">
      <c r="A325" s="534"/>
      <c r="B325" s="99"/>
      <c r="C325" s="338"/>
      <c r="D325" s="147"/>
      <c r="E325" s="13"/>
      <c r="F325" s="38"/>
      <c r="G325" s="87"/>
      <c r="H325" s="14"/>
      <c r="I325" s="38"/>
      <c r="J325" s="40"/>
      <c r="K325" s="13"/>
      <c r="L325" s="467"/>
      <c r="M325" s="488"/>
      <c r="N325" s="481"/>
      <c r="O325" s="13"/>
      <c r="P325" s="529"/>
      <c r="Q325" s="99"/>
      <c r="R325" s="118"/>
      <c r="S325" s="118"/>
      <c r="T325" s="118"/>
      <c r="U325" s="99"/>
      <c r="V325" s="99"/>
      <c r="W325" s="99"/>
      <c r="X325" s="55"/>
      <c r="Y325" s="55"/>
      <c r="Z325" s="226"/>
      <c r="AA325" s="226"/>
      <c r="AB325" s="237"/>
      <c r="AC325" s="237"/>
      <c r="AD325" s="237"/>
      <c r="AE325" s="237"/>
      <c r="AF325" s="171"/>
      <c r="AG325" s="99"/>
      <c r="AH325" s="203"/>
      <c r="AI325" s="46"/>
      <c r="AJ325" s="399"/>
      <c r="AK325" s="66"/>
      <c r="AL325" s="66"/>
      <c r="AM325" s="66"/>
    </row>
    <row r="326" spans="1:39" ht="79.2" customHeight="1">
      <c r="A326" s="534"/>
      <c r="B326" s="99"/>
      <c r="C326" s="338"/>
      <c r="D326" s="147"/>
      <c r="E326" s="13"/>
      <c r="F326" s="38"/>
      <c r="G326" s="87"/>
      <c r="H326" s="14"/>
      <c r="I326" s="38"/>
      <c r="J326" s="13"/>
      <c r="K326" s="13"/>
      <c r="L326" s="467"/>
      <c r="M326" s="488"/>
      <c r="N326" s="481"/>
      <c r="O326" s="13"/>
      <c r="P326" s="529"/>
      <c r="Q326" s="99"/>
      <c r="R326" s="118"/>
      <c r="S326" s="118"/>
      <c r="T326" s="118"/>
      <c r="U326" s="99"/>
      <c r="V326" s="99"/>
      <c r="W326" s="99"/>
      <c r="X326" s="55"/>
      <c r="Y326" s="55"/>
      <c r="Z326" s="226"/>
      <c r="AA326" s="226"/>
      <c r="AB326" s="237"/>
      <c r="AC326" s="237"/>
      <c r="AD326" s="237"/>
      <c r="AE326" s="237"/>
      <c r="AF326" s="171"/>
      <c r="AG326" s="99"/>
      <c r="AH326" s="203"/>
      <c r="AI326" s="46"/>
      <c r="AJ326" s="399"/>
      <c r="AK326" s="66"/>
      <c r="AL326" s="66"/>
      <c r="AM326" s="66"/>
    </row>
    <row r="327" spans="1:39" ht="79.2" customHeight="1">
      <c r="A327" s="534"/>
      <c r="B327" s="99"/>
      <c r="C327" s="338"/>
      <c r="D327" s="147"/>
      <c r="E327" s="13"/>
      <c r="F327" s="38"/>
      <c r="G327" s="87"/>
      <c r="H327" s="14"/>
      <c r="I327" s="38"/>
      <c r="J327" s="13"/>
      <c r="K327" s="13"/>
      <c r="L327" s="467"/>
      <c r="M327" s="488"/>
      <c r="N327" s="481"/>
      <c r="O327" s="13"/>
      <c r="P327" s="529"/>
      <c r="Q327" s="99"/>
      <c r="R327" s="118"/>
      <c r="S327" s="118"/>
      <c r="T327" s="118"/>
      <c r="U327" s="99"/>
      <c r="V327" s="99"/>
      <c r="W327" s="99"/>
      <c r="X327" s="55"/>
      <c r="Y327" s="55"/>
      <c r="Z327" s="226"/>
      <c r="AA327" s="226"/>
      <c r="AB327" s="237"/>
      <c r="AC327" s="237"/>
      <c r="AD327" s="237"/>
      <c r="AE327" s="237"/>
      <c r="AF327" s="171"/>
      <c r="AG327" s="99"/>
      <c r="AH327" s="203"/>
      <c r="AI327" s="46"/>
      <c r="AJ327" s="399"/>
      <c r="AK327" s="66"/>
      <c r="AL327" s="66"/>
      <c r="AM327" s="66"/>
    </row>
    <row r="328" spans="1:39" ht="79.2" customHeight="1">
      <c r="A328" s="534"/>
      <c r="B328" s="99"/>
      <c r="C328" s="338"/>
      <c r="D328" s="147"/>
      <c r="E328" s="13"/>
      <c r="F328" s="38"/>
      <c r="G328" s="87"/>
      <c r="H328" s="14"/>
      <c r="I328" s="38"/>
      <c r="J328" s="13"/>
      <c r="K328" s="13"/>
      <c r="L328" s="467"/>
      <c r="M328" s="488"/>
      <c r="N328" s="481"/>
      <c r="O328" s="13"/>
      <c r="P328" s="529"/>
      <c r="Q328" s="99"/>
      <c r="R328" s="118"/>
      <c r="S328" s="118"/>
      <c r="T328" s="118"/>
      <c r="U328" s="99"/>
      <c r="V328" s="99"/>
      <c r="W328" s="99"/>
      <c r="X328" s="55"/>
      <c r="Y328" s="55"/>
      <c r="Z328" s="99"/>
      <c r="AA328" s="226"/>
      <c r="AB328" s="237"/>
      <c r="AC328" s="237"/>
      <c r="AD328" s="237"/>
      <c r="AE328" s="237"/>
      <c r="AF328" s="171"/>
      <c r="AG328" s="99"/>
      <c r="AH328" s="203"/>
      <c r="AI328" s="46"/>
      <c r="AJ328" s="399"/>
      <c r="AK328" s="66"/>
      <c r="AL328" s="66"/>
      <c r="AM328" s="66"/>
    </row>
    <row r="329" spans="1:39" ht="79.2" customHeight="1">
      <c r="A329" s="534"/>
      <c r="B329" s="99"/>
      <c r="C329" s="338"/>
      <c r="D329" s="147"/>
      <c r="E329" s="13"/>
      <c r="F329" s="38"/>
      <c r="G329" s="87"/>
      <c r="H329" s="14"/>
      <c r="I329" s="38"/>
      <c r="J329" s="13"/>
      <c r="K329" s="13"/>
      <c r="L329" s="467"/>
      <c r="M329" s="488"/>
      <c r="N329" s="481"/>
      <c r="O329" s="13"/>
      <c r="P329" s="529"/>
      <c r="Q329" s="99"/>
      <c r="R329" s="118"/>
      <c r="S329" s="118"/>
      <c r="T329" s="118"/>
      <c r="U329" s="99"/>
      <c r="V329" s="55"/>
      <c r="W329" s="55"/>
      <c r="X329" s="55"/>
      <c r="Y329" s="55"/>
      <c r="Z329" s="118"/>
      <c r="AA329" s="174"/>
      <c r="AB329" s="188"/>
      <c r="AC329" s="188"/>
      <c r="AD329" s="188"/>
      <c r="AE329" s="188"/>
      <c r="AF329" s="99"/>
      <c r="AG329" s="99"/>
      <c r="AH329" s="203"/>
      <c r="AI329" s="46"/>
      <c r="AJ329" s="399"/>
      <c r="AK329" s="66"/>
      <c r="AL329" s="66"/>
      <c r="AM329" s="66"/>
    </row>
    <row r="330" spans="1:39" ht="79.2" customHeight="1">
      <c r="A330" s="534"/>
      <c r="B330" s="99"/>
      <c r="C330" s="338"/>
      <c r="D330" s="147"/>
      <c r="E330" s="13"/>
      <c r="F330" s="38"/>
      <c r="G330" s="87"/>
      <c r="H330" s="14"/>
      <c r="I330" s="38"/>
      <c r="J330" s="13"/>
      <c r="K330" s="13"/>
      <c r="L330" s="467"/>
      <c r="M330" s="488"/>
      <c r="N330" s="481"/>
      <c r="O330" s="13"/>
      <c r="P330" s="529"/>
      <c r="Q330" s="99"/>
      <c r="R330" s="118"/>
      <c r="S330" s="118"/>
      <c r="T330" s="118"/>
      <c r="U330" s="99"/>
      <c r="V330" s="55"/>
      <c r="W330" s="55"/>
      <c r="X330" s="55"/>
      <c r="Y330" s="55"/>
      <c r="Z330" s="118"/>
      <c r="AA330" s="174"/>
      <c r="AB330" s="188"/>
      <c r="AC330" s="188"/>
      <c r="AD330" s="188"/>
      <c r="AE330" s="188"/>
      <c r="AF330" s="99"/>
      <c r="AG330" s="99"/>
      <c r="AH330" s="203"/>
      <c r="AI330" s="46"/>
      <c r="AJ330" s="399"/>
      <c r="AK330" s="66"/>
      <c r="AL330" s="66"/>
      <c r="AM330" s="66"/>
    </row>
    <row r="331" spans="1:39" ht="79.2" customHeight="1">
      <c r="A331" s="534"/>
      <c r="B331" s="99"/>
      <c r="C331" s="338"/>
      <c r="D331" s="147"/>
      <c r="E331" s="13"/>
      <c r="F331" s="38"/>
      <c r="G331" s="87"/>
      <c r="H331" s="14"/>
      <c r="I331" s="38"/>
      <c r="J331" s="13"/>
      <c r="K331" s="13"/>
      <c r="L331" s="467"/>
      <c r="M331" s="488"/>
      <c r="N331" s="481"/>
      <c r="O331" s="13"/>
      <c r="P331" s="529"/>
      <c r="Q331" s="99"/>
      <c r="R331" s="118"/>
      <c r="S331" s="118"/>
      <c r="T331" s="118"/>
      <c r="U331" s="99"/>
      <c r="V331" s="55"/>
      <c r="W331" s="55"/>
      <c r="X331" s="55"/>
      <c r="Y331" s="55"/>
      <c r="Z331" s="174"/>
      <c r="AA331" s="174"/>
      <c r="AB331" s="188"/>
      <c r="AC331" s="188"/>
      <c r="AD331" s="188"/>
      <c r="AE331" s="188"/>
      <c r="AF331" s="152"/>
      <c r="AG331" s="99"/>
      <c r="AH331" s="203"/>
      <c r="AI331" s="46"/>
      <c r="AJ331" s="399"/>
      <c r="AK331" s="66"/>
      <c r="AL331" s="66"/>
      <c r="AM331" s="66"/>
    </row>
    <row r="332" spans="1:39" ht="79.2" customHeight="1">
      <c r="A332" s="534"/>
      <c r="B332" s="99"/>
      <c r="C332" s="338"/>
      <c r="D332" s="147"/>
      <c r="E332" s="13"/>
      <c r="F332" s="38"/>
      <c r="G332" s="87"/>
      <c r="H332" s="14"/>
      <c r="I332" s="38"/>
      <c r="J332" s="13"/>
      <c r="K332" s="13"/>
      <c r="L332" s="467"/>
      <c r="M332" s="488"/>
      <c r="N332" s="481"/>
      <c r="O332" s="13"/>
      <c r="P332" s="529"/>
      <c r="Q332" s="99"/>
      <c r="R332" s="118"/>
      <c r="S332" s="118"/>
      <c r="T332" s="118"/>
      <c r="U332" s="99"/>
      <c r="V332" s="55"/>
      <c r="W332" s="55"/>
      <c r="X332" s="55"/>
      <c r="Y332" s="55"/>
      <c r="Z332" s="177"/>
      <c r="AA332" s="58"/>
      <c r="AB332" s="59"/>
      <c r="AC332" s="59"/>
      <c r="AD332" s="59"/>
      <c r="AE332" s="59"/>
      <c r="AF332" s="171"/>
      <c r="AG332" s="99"/>
      <c r="AH332" s="203"/>
      <c r="AI332" s="46"/>
      <c r="AJ332" s="399"/>
      <c r="AK332" s="66"/>
      <c r="AL332" s="66"/>
      <c r="AM332" s="66"/>
    </row>
    <row r="333" spans="1:39" ht="79.2" customHeight="1">
      <c r="A333" s="534"/>
      <c r="B333" s="99"/>
      <c r="C333" s="338"/>
      <c r="D333" s="147"/>
      <c r="E333" s="13"/>
      <c r="F333" s="38"/>
      <c r="G333" s="87"/>
      <c r="H333" s="14"/>
      <c r="I333" s="38"/>
      <c r="J333" s="13"/>
      <c r="K333" s="13"/>
      <c r="L333" s="467"/>
      <c r="M333" s="488"/>
      <c r="N333" s="481"/>
      <c r="O333" s="13"/>
      <c r="P333" s="529"/>
      <c r="Q333" s="226"/>
      <c r="R333" s="118"/>
      <c r="S333" s="118"/>
      <c r="T333" s="118"/>
      <c r="U333" s="226"/>
      <c r="V333" s="226"/>
      <c r="W333" s="226"/>
      <c r="X333" s="55"/>
      <c r="Y333" s="55"/>
      <c r="Z333" s="226"/>
      <c r="AA333" s="226"/>
      <c r="AB333" s="237"/>
      <c r="AC333" s="237"/>
      <c r="AD333" s="237"/>
      <c r="AE333" s="237"/>
      <c r="AF333" s="176"/>
      <c r="AG333" s="227"/>
      <c r="AH333" s="203"/>
      <c r="AI333" s="46"/>
      <c r="AJ333" s="399"/>
      <c r="AK333" s="66"/>
      <c r="AL333" s="66"/>
      <c r="AM333" s="66"/>
    </row>
    <row r="334" spans="1:39" ht="79.2" customHeight="1">
      <c r="A334" s="534"/>
      <c r="B334" s="99"/>
      <c r="C334" s="338"/>
      <c r="D334" s="147"/>
      <c r="E334" s="13"/>
      <c r="F334" s="38"/>
      <c r="G334" s="87"/>
      <c r="H334" s="14"/>
      <c r="I334" s="38"/>
      <c r="J334" s="40"/>
      <c r="K334" s="13"/>
      <c r="L334" s="467"/>
      <c r="M334" s="488"/>
      <c r="N334" s="481"/>
      <c r="O334" s="13"/>
      <c r="P334" s="529"/>
      <c r="Q334" s="226"/>
      <c r="R334" s="118"/>
      <c r="S334" s="118"/>
      <c r="T334" s="118"/>
      <c r="U334" s="226"/>
      <c r="V334" s="226"/>
      <c r="W334" s="226"/>
      <c r="X334" s="55"/>
      <c r="Y334" s="55"/>
      <c r="Z334" s="226"/>
      <c r="AA334" s="226"/>
      <c r="AB334" s="237"/>
      <c r="AC334" s="237"/>
      <c r="AD334" s="237"/>
      <c r="AE334" s="237"/>
      <c r="AF334" s="176"/>
      <c r="AG334" s="227"/>
      <c r="AH334" s="203"/>
      <c r="AI334" s="46"/>
      <c r="AJ334" s="399"/>
      <c r="AK334" s="66"/>
      <c r="AL334" s="66"/>
      <c r="AM334" s="66"/>
    </row>
    <row r="335" spans="1:39" ht="79.2" customHeight="1">
      <c r="A335" s="534"/>
      <c r="B335" s="99"/>
      <c r="C335" s="338"/>
      <c r="D335" s="147"/>
      <c r="E335" s="13"/>
      <c r="F335" s="38"/>
      <c r="G335" s="87"/>
      <c r="H335" s="14"/>
      <c r="I335" s="38"/>
      <c r="J335" s="40"/>
      <c r="K335" s="13"/>
      <c r="L335" s="467"/>
      <c r="M335" s="488"/>
      <c r="N335" s="481"/>
      <c r="O335" s="13"/>
      <c r="P335" s="529"/>
      <c r="Q335" s="226"/>
      <c r="R335" s="118"/>
      <c r="S335" s="118"/>
      <c r="T335" s="118"/>
      <c r="U335" s="226"/>
      <c r="V335" s="226"/>
      <c r="W335" s="226"/>
      <c r="X335" s="55"/>
      <c r="Y335" s="55"/>
      <c r="Z335" s="226"/>
      <c r="AA335" s="226"/>
      <c r="AB335" s="237"/>
      <c r="AC335" s="237"/>
      <c r="AD335" s="237"/>
      <c r="AE335" s="237"/>
      <c r="AF335" s="176"/>
      <c r="AG335" s="227"/>
      <c r="AH335" s="203"/>
      <c r="AI335" s="46"/>
      <c r="AJ335" s="399"/>
      <c r="AK335" s="66"/>
      <c r="AL335" s="66"/>
      <c r="AM335" s="66"/>
    </row>
    <row r="336" spans="1:39" ht="79.2" customHeight="1">
      <c r="A336" s="534"/>
      <c r="B336" s="99"/>
      <c r="C336" s="338"/>
      <c r="D336" s="147"/>
      <c r="E336" s="13"/>
      <c r="F336" s="38"/>
      <c r="G336" s="87"/>
      <c r="H336" s="14"/>
      <c r="I336" s="38"/>
      <c r="J336" s="40"/>
      <c r="K336" s="13"/>
      <c r="L336" s="467"/>
      <c r="M336" s="488"/>
      <c r="N336" s="481"/>
      <c r="O336" s="13"/>
      <c r="P336" s="529"/>
      <c r="Q336" s="226"/>
      <c r="R336" s="118"/>
      <c r="S336" s="118"/>
      <c r="T336" s="118"/>
      <c r="U336" s="226"/>
      <c r="V336" s="226"/>
      <c r="W336" s="226"/>
      <c r="X336" s="55"/>
      <c r="Y336" s="55"/>
      <c r="Z336" s="226"/>
      <c r="AA336" s="226"/>
      <c r="AB336" s="237"/>
      <c r="AC336" s="237"/>
      <c r="AD336" s="237"/>
      <c r="AE336" s="237"/>
      <c r="AF336" s="176"/>
      <c r="AG336" s="227"/>
      <c r="AH336" s="203"/>
      <c r="AI336" s="46"/>
      <c r="AJ336" s="399"/>
      <c r="AK336" s="66"/>
      <c r="AL336" s="66"/>
      <c r="AM336" s="66"/>
    </row>
    <row r="337" spans="1:39" ht="172.5" customHeight="1">
      <c r="A337" s="534"/>
      <c r="B337" s="99"/>
      <c r="C337" s="338"/>
      <c r="D337" s="147"/>
      <c r="E337" s="13"/>
      <c r="F337" s="38"/>
      <c r="G337" s="88"/>
      <c r="H337" s="14"/>
      <c r="I337" s="38"/>
      <c r="J337" s="13"/>
      <c r="K337" s="13"/>
      <c r="L337" s="444"/>
      <c r="M337" s="321"/>
      <c r="N337" s="482"/>
      <c r="O337" s="13"/>
      <c r="P337" s="530"/>
      <c r="Q337" s="226"/>
      <c r="R337" s="118"/>
      <c r="S337" s="118"/>
      <c r="T337" s="118"/>
      <c r="U337" s="226"/>
      <c r="V337" s="226"/>
      <c r="W337" s="226"/>
      <c r="X337" s="55"/>
      <c r="Y337" s="55"/>
      <c r="Z337" s="226"/>
      <c r="AA337" s="226"/>
      <c r="AB337" s="237"/>
      <c r="AC337" s="237"/>
      <c r="AD337" s="237"/>
      <c r="AE337" s="237"/>
      <c r="AF337" s="176"/>
      <c r="AG337" s="227"/>
      <c r="AH337" s="203"/>
      <c r="AI337" s="46"/>
      <c r="AJ337" s="399"/>
      <c r="AK337" s="66"/>
      <c r="AL337" s="66"/>
      <c r="AM337" s="66"/>
    </row>
    <row r="338" spans="1:39" ht="99.75" customHeight="1">
      <c r="A338" s="534"/>
      <c r="B338" s="99"/>
      <c r="C338" s="338"/>
      <c r="D338" s="147"/>
      <c r="E338" s="13"/>
      <c r="F338" s="38"/>
      <c r="G338" s="88"/>
      <c r="H338" s="14"/>
      <c r="I338" s="38"/>
      <c r="J338" s="13"/>
      <c r="K338" s="13"/>
      <c r="L338" s="444"/>
      <c r="M338" s="321"/>
      <c r="N338" s="482"/>
      <c r="O338" s="13"/>
      <c r="P338" s="530"/>
      <c r="Q338" s="226"/>
      <c r="R338" s="118"/>
      <c r="S338" s="118"/>
      <c r="T338" s="118"/>
      <c r="U338" s="226"/>
      <c r="V338" s="226"/>
      <c r="W338" s="226"/>
      <c r="X338" s="55"/>
      <c r="Y338" s="55"/>
      <c r="Z338" s="226"/>
      <c r="AA338" s="226"/>
      <c r="AB338" s="237"/>
      <c r="AC338" s="237"/>
      <c r="AD338" s="237"/>
      <c r="AE338" s="237"/>
      <c r="AF338" s="176"/>
      <c r="AG338" s="227"/>
      <c r="AH338" s="203"/>
      <c r="AI338" s="46"/>
      <c r="AJ338" s="399"/>
      <c r="AK338" s="66"/>
      <c r="AL338" s="66"/>
      <c r="AM338" s="66"/>
    </row>
    <row r="339" spans="1:39" ht="87" customHeight="1">
      <c r="A339" s="534"/>
      <c r="B339" s="99"/>
      <c r="C339" s="338"/>
      <c r="D339" s="147"/>
      <c r="E339" s="13"/>
      <c r="F339" s="38"/>
      <c r="G339" s="88"/>
      <c r="H339" s="14"/>
      <c r="I339" s="38"/>
      <c r="J339" s="13"/>
      <c r="K339" s="13"/>
      <c r="L339" s="444"/>
      <c r="M339" s="321"/>
      <c r="N339" s="482"/>
      <c r="O339" s="13"/>
      <c r="P339" s="530"/>
      <c r="Q339" s="226"/>
      <c r="R339" s="118"/>
      <c r="S339" s="118"/>
      <c r="T339" s="118"/>
      <c r="U339" s="226"/>
      <c r="V339" s="226"/>
      <c r="W339" s="226"/>
      <c r="X339" s="55"/>
      <c r="Y339" s="55"/>
      <c r="Z339" s="226"/>
      <c r="AA339" s="226"/>
      <c r="AB339" s="237"/>
      <c r="AC339" s="237"/>
      <c r="AD339" s="237"/>
      <c r="AE339" s="237"/>
      <c r="AF339" s="176"/>
      <c r="AG339" s="227"/>
      <c r="AH339" s="388"/>
      <c r="AI339" s="305"/>
      <c r="AJ339" s="399"/>
      <c r="AK339" s="66"/>
      <c r="AL339" s="66"/>
      <c r="AM339" s="66"/>
    </row>
    <row r="340" spans="1:39" ht="84.75" customHeight="1">
      <c r="A340" s="534"/>
      <c r="B340" s="99"/>
      <c r="C340" s="338"/>
      <c r="D340" s="147"/>
      <c r="E340" s="13"/>
      <c r="F340" s="38"/>
      <c r="G340" s="88"/>
      <c r="H340" s="14"/>
      <c r="I340" s="38"/>
      <c r="J340" s="13"/>
      <c r="K340" s="13"/>
      <c r="L340" s="444"/>
      <c r="M340" s="321"/>
      <c r="N340" s="482"/>
      <c r="O340" s="13"/>
      <c r="P340" s="530"/>
      <c r="Q340" s="226"/>
      <c r="R340" s="118"/>
      <c r="S340" s="118"/>
      <c r="T340" s="118"/>
      <c r="U340" s="226"/>
      <c r="V340" s="226"/>
      <c r="W340" s="226"/>
      <c r="X340" s="55"/>
      <c r="Y340" s="55"/>
      <c r="Z340" s="226"/>
      <c r="AA340" s="226"/>
      <c r="AB340" s="237"/>
      <c r="AC340" s="237"/>
      <c r="AD340" s="237"/>
      <c r="AE340" s="237"/>
      <c r="AF340" s="176"/>
      <c r="AG340" s="227"/>
      <c r="AH340" s="203"/>
      <c r="AI340" s="46"/>
      <c r="AJ340" s="399"/>
      <c r="AK340" s="66"/>
      <c r="AL340" s="66"/>
      <c r="AM340" s="66"/>
    </row>
    <row r="341" spans="1:39" ht="198.75" customHeight="1">
      <c r="A341" s="534"/>
      <c r="B341" s="99"/>
      <c r="C341" s="338"/>
      <c r="D341" s="147"/>
      <c r="E341" s="13"/>
      <c r="F341" s="38"/>
      <c r="G341" s="88"/>
      <c r="H341" s="14"/>
      <c r="I341" s="38"/>
      <c r="J341" s="13"/>
      <c r="K341" s="13"/>
      <c r="L341" s="444"/>
      <c r="M341" s="321"/>
      <c r="N341" s="482"/>
      <c r="O341" s="13"/>
      <c r="P341" s="530"/>
      <c r="Q341" s="226"/>
      <c r="R341" s="118"/>
      <c r="S341" s="118"/>
      <c r="T341" s="118"/>
      <c r="U341" s="226"/>
      <c r="V341" s="226"/>
      <c r="W341" s="226"/>
      <c r="X341" s="55"/>
      <c r="Y341" s="55"/>
      <c r="Z341" s="226"/>
      <c r="AA341" s="226"/>
      <c r="AB341" s="237"/>
      <c r="AC341" s="237"/>
      <c r="AD341" s="237"/>
      <c r="AE341" s="237"/>
      <c r="AF341" s="176"/>
      <c r="AG341" s="227"/>
      <c r="AH341" s="203"/>
      <c r="AI341" s="46"/>
      <c r="AJ341" s="399"/>
      <c r="AK341" s="66"/>
      <c r="AL341" s="66"/>
      <c r="AM341" s="66"/>
    </row>
    <row r="342" spans="1:39" ht="180" customHeight="1">
      <c r="A342" s="534"/>
      <c r="B342" s="99"/>
      <c r="C342" s="338"/>
      <c r="D342" s="147"/>
      <c r="E342" s="13"/>
      <c r="F342" s="117"/>
      <c r="G342" s="88"/>
      <c r="H342" s="14"/>
      <c r="I342" s="117"/>
      <c r="J342" s="13"/>
      <c r="K342" s="13"/>
      <c r="L342" s="444"/>
      <c r="M342" s="321"/>
      <c r="N342" s="482"/>
      <c r="O342" s="13"/>
      <c r="P342" s="530"/>
      <c r="Q342" s="226"/>
      <c r="R342" s="118"/>
      <c r="S342" s="118"/>
      <c r="T342" s="118"/>
      <c r="U342" s="226"/>
      <c r="V342" s="226"/>
      <c r="W342" s="226"/>
      <c r="X342" s="55"/>
      <c r="Y342" s="55"/>
      <c r="Z342" s="226"/>
      <c r="AA342" s="226"/>
      <c r="AB342" s="237"/>
      <c r="AC342" s="237"/>
      <c r="AD342" s="237"/>
      <c r="AE342" s="237"/>
      <c r="AF342" s="176"/>
      <c r="AG342" s="227"/>
      <c r="AH342" s="203"/>
      <c r="AI342" s="46"/>
      <c r="AJ342" s="399"/>
      <c r="AK342" s="66"/>
      <c r="AL342" s="66"/>
      <c r="AM342" s="66"/>
    </row>
    <row r="343" spans="1:39" ht="180" customHeight="1">
      <c r="A343" s="534"/>
      <c r="B343" s="99"/>
      <c r="C343" s="338"/>
      <c r="D343" s="147"/>
      <c r="E343" s="13"/>
      <c r="F343" s="38"/>
      <c r="G343" s="88"/>
      <c r="H343" s="14"/>
      <c r="I343" s="38"/>
      <c r="J343" s="13"/>
      <c r="K343" s="13"/>
      <c r="L343" s="444"/>
      <c r="M343" s="321"/>
      <c r="N343" s="482"/>
      <c r="O343" s="13"/>
      <c r="P343" s="530"/>
      <c r="Q343" s="226"/>
      <c r="R343" s="118"/>
      <c r="S343" s="118"/>
      <c r="T343" s="118"/>
      <c r="U343" s="226"/>
      <c r="V343" s="226"/>
      <c r="W343" s="226"/>
      <c r="X343" s="55"/>
      <c r="Y343" s="55"/>
      <c r="Z343" s="226"/>
      <c r="AA343" s="226"/>
      <c r="AB343" s="237"/>
      <c r="AC343" s="237"/>
      <c r="AD343" s="237"/>
      <c r="AE343" s="237"/>
      <c r="AF343" s="176"/>
      <c r="AG343" s="227"/>
      <c r="AH343" s="203"/>
      <c r="AI343" s="46"/>
      <c r="AJ343" s="399"/>
      <c r="AK343" s="66"/>
      <c r="AL343" s="66"/>
      <c r="AM343" s="66"/>
    </row>
    <row r="344" spans="1:39" ht="120" customHeight="1">
      <c r="A344" s="534"/>
      <c r="B344" s="99"/>
      <c r="C344" s="338"/>
      <c r="D344" s="147"/>
      <c r="E344" s="13"/>
      <c r="F344" s="38"/>
      <c r="G344" s="88"/>
      <c r="H344" s="14"/>
      <c r="I344" s="38"/>
      <c r="J344" s="13"/>
      <c r="K344" s="13"/>
      <c r="L344" s="444"/>
      <c r="M344" s="321"/>
      <c r="N344" s="482"/>
      <c r="O344" s="13"/>
      <c r="P344" s="530"/>
      <c r="Q344" s="226"/>
      <c r="R344" s="118"/>
      <c r="S344" s="118"/>
      <c r="T344" s="118"/>
      <c r="U344" s="226"/>
      <c r="V344" s="226"/>
      <c r="W344" s="226"/>
      <c r="X344" s="55"/>
      <c r="Y344" s="55"/>
      <c r="Z344" s="226"/>
      <c r="AA344" s="226"/>
      <c r="AB344" s="237"/>
      <c r="AC344" s="237"/>
      <c r="AD344" s="237"/>
      <c r="AE344" s="237"/>
      <c r="AF344" s="176"/>
      <c r="AG344" s="227"/>
      <c r="AH344" s="203"/>
      <c r="AI344" s="46"/>
      <c r="AJ344" s="399"/>
      <c r="AK344" s="66"/>
      <c r="AL344" s="66"/>
      <c r="AM344" s="66"/>
    </row>
    <row r="345" spans="1:39" ht="224.25" customHeight="1">
      <c r="A345" s="330"/>
      <c r="B345" s="99"/>
      <c r="C345" s="339"/>
      <c r="D345" s="147"/>
      <c r="E345" s="52"/>
      <c r="F345" s="53"/>
      <c r="G345" s="90"/>
      <c r="H345" s="54"/>
      <c r="I345" s="53"/>
      <c r="J345" s="52"/>
      <c r="K345" s="52"/>
      <c r="L345" s="469"/>
      <c r="M345" s="321"/>
      <c r="N345" s="483"/>
      <c r="O345" s="52"/>
      <c r="P345" s="531"/>
      <c r="Q345" s="226"/>
      <c r="R345" s="118"/>
      <c r="S345" s="118"/>
      <c r="T345" s="118"/>
      <c r="U345" s="226"/>
      <c r="V345" s="226"/>
      <c r="W345" s="226"/>
      <c r="X345" s="55"/>
      <c r="Y345" s="55"/>
      <c r="Z345" s="226"/>
      <c r="AA345" s="226"/>
      <c r="AB345" s="237"/>
      <c r="AC345" s="237"/>
      <c r="AD345" s="237"/>
      <c r="AE345" s="237"/>
      <c r="AF345" s="176"/>
      <c r="AG345" s="227"/>
      <c r="AH345" s="349"/>
      <c r="AI345" s="46"/>
      <c r="AJ345" s="399"/>
      <c r="AK345" s="66"/>
      <c r="AL345" s="66"/>
      <c r="AM345" s="66"/>
    </row>
    <row r="346" spans="1:39" ht="78" customHeight="1">
      <c r="A346" s="326"/>
      <c r="B346" s="99"/>
      <c r="C346" s="334"/>
      <c r="D346" s="147"/>
      <c r="E346" s="55"/>
      <c r="F346" s="46"/>
      <c r="G346" s="91"/>
      <c r="H346" s="56"/>
      <c r="I346" s="46"/>
      <c r="J346" s="55"/>
      <c r="K346" s="55"/>
      <c r="L346" s="455"/>
      <c r="M346" s="488"/>
      <c r="N346" s="484"/>
      <c r="O346" s="55"/>
      <c r="P346" s="194"/>
      <c r="Q346" s="226"/>
      <c r="R346" s="118"/>
      <c r="S346" s="118"/>
      <c r="T346" s="118"/>
      <c r="U346" s="226"/>
      <c r="V346" s="226"/>
      <c r="W346" s="226"/>
      <c r="X346" s="55"/>
      <c r="Y346" s="55"/>
      <c r="Z346" s="226"/>
      <c r="AA346" s="226"/>
      <c r="AB346" s="237"/>
      <c r="AC346" s="237"/>
      <c r="AD346" s="237"/>
      <c r="AE346" s="237"/>
      <c r="AF346" s="176"/>
      <c r="AG346" s="227"/>
      <c r="AH346" s="381"/>
      <c r="AI346" s="305"/>
      <c r="AJ346" s="399"/>
      <c r="AK346" s="66"/>
      <c r="AL346" s="66"/>
      <c r="AM346" s="66"/>
    </row>
    <row r="347" spans="1:39" ht="56.4" customHeight="1">
      <c r="A347" s="332"/>
      <c r="B347" s="99"/>
      <c r="C347" s="340"/>
      <c r="D347" s="147"/>
      <c r="E347" s="62"/>
      <c r="F347" s="63"/>
      <c r="G347" s="92"/>
      <c r="H347" s="64"/>
      <c r="I347" s="63"/>
      <c r="J347" s="62"/>
      <c r="K347" s="62"/>
      <c r="L347" s="470"/>
      <c r="M347" s="488"/>
      <c r="N347" s="485"/>
      <c r="O347" s="62"/>
      <c r="P347" s="532"/>
      <c r="Q347" s="226"/>
      <c r="R347" s="118"/>
      <c r="S347" s="118"/>
      <c r="T347" s="118"/>
      <c r="U347" s="226"/>
      <c r="V347" s="226"/>
      <c r="W347" s="226"/>
      <c r="X347" s="55"/>
      <c r="Y347" s="55"/>
      <c r="Z347" s="226"/>
      <c r="AA347" s="226"/>
      <c r="AB347" s="237"/>
      <c r="AC347" s="237"/>
      <c r="AD347" s="237"/>
      <c r="AE347" s="237"/>
      <c r="AF347" s="176"/>
      <c r="AG347" s="227"/>
      <c r="AH347" s="348"/>
      <c r="AI347" s="305"/>
      <c r="AJ347" s="399"/>
      <c r="AK347" s="66"/>
      <c r="AL347" s="66"/>
      <c r="AM347" s="66"/>
    </row>
    <row r="348" spans="1:39" ht="56.4" customHeight="1">
      <c r="A348" s="330"/>
      <c r="B348" s="99"/>
      <c r="C348" s="339"/>
      <c r="D348" s="147"/>
      <c r="E348" s="52"/>
      <c r="F348" s="53"/>
      <c r="G348" s="90"/>
      <c r="H348" s="54"/>
      <c r="I348" s="53"/>
      <c r="J348" s="52"/>
      <c r="K348" s="52"/>
      <c r="L348" s="471"/>
      <c r="M348" s="488"/>
      <c r="N348" s="483"/>
      <c r="O348" s="52"/>
      <c r="P348" s="531"/>
      <c r="Q348" s="226"/>
      <c r="R348" s="118"/>
      <c r="S348" s="118"/>
      <c r="T348" s="118"/>
      <c r="U348" s="226"/>
      <c r="V348" s="226"/>
      <c r="W348" s="226"/>
      <c r="X348" s="55"/>
      <c r="Y348" s="55"/>
      <c r="Z348" s="226"/>
      <c r="AA348" s="226"/>
      <c r="AB348" s="237"/>
      <c r="AC348" s="237"/>
      <c r="AD348" s="237"/>
      <c r="AE348" s="237"/>
      <c r="AF348" s="176"/>
      <c r="AG348" s="227"/>
      <c r="AH348" s="382"/>
      <c r="AI348" s="305"/>
      <c r="AJ348" s="399"/>
      <c r="AK348" s="66"/>
      <c r="AL348" s="66"/>
      <c r="AM348" s="66"/>
    </row>
    <row r="349" spans="1:39" ht="56.4" customHeight="1">
      <c r="A349" s="330"/>
      <c r="B349" s="99"/>
      <c r="C349" s="339"/>
      <c r="D349" s="147"/>
      <c r="E349" s="52"/>
      <c r="F349" s="53"/>
      <c r="G349" s="90"/>
      <c r="H349" s="54"/>
      <c r="I349" s="53"/>
      <c r="J349" s="52"/>
      <c r="K349" s="52"/>
      <c r="L349" s="471"/>
      <c r="M349" s="488"/>
      <c r="N349" s="483"/>
      <c r="O349" s="52"/>
      <c r="P349" s="531"/>
      <c r="Q349" s="226"/>
      <c r="R349" s="118"/>
      <c r="S349" s="118"/>
      <c r="T349" s="118"/>
      <c r="U349" s="226"/>
      <c r="V349" s="226"/>
      <c r="W349" s="226"/>
      <c r="X349" s="55"/>
      <c r="Y349" s="55"/>
      <c r="Z349" s="226"/>
      <c r="AA349" s="226"/>
      <c r="AB349" s="237"/>
      <c r="AC349" s="237"/>
      <c r="AD349" s="237"/>
      <c r="AE349" s="237"/>
      <c r="AF349" s="176"/>
      <c r="AG349" s="227"/>
      <c r="AH349" s="382"/>
      <c r="AI349" s="305"/>
      <c r="AJ349" s="399"/>
      <c r="AK349" s="66"/>
      <c r="AL349" s="66"/>
      <c r="AM349" s="66"/>
    </row>
    <row r="350" spans="1:39" ht="56.4" customHeight="1">
      <c r="A350" s="330"/>
      <c r="B350" s="99"/>
      <c r="C350" s="339"/>
      <c r="D350" s="147"/>
      <c r="E350" s="52"/>
      <c r="F350" s="53"/>
      <c r="G350" s="90"/>
      <c r="H350" s="54"/>
      <c r="I350" s="53"/>
      <c r="J350" s="52"/>
      <c r="K350" s="52"/>
      <c r="L350" s="471"/>
      <c r="M350" s="488"/>
      <c r="N350" s="483"/>
      <c r="O350" s="52"/>
      <c r="P350" s="531"/>
      <c r="Q350" s="226"/>
      <c r="R350" s="118"/>
      <c r="S350" s="118"/>
      <c r="T350" s="118"/>
      <c r="U350" s="226"/>
      <c r="V350" s="226"/>
      <c r="W350" s="226"/>
      <c r="X350" s="55"/>
      <c r="Y350" s="55"/>
      <c r="Z350" s="226"/>
      <c r="AA350" s="226"/>
      <c r="AB350" s="237"/>
      <c r="AC350" s="237"/>
      <c r="AD350" s="237"/>
      <c r="AE350" s="237"/>
      <c r="AF350" s="176"/>
      <c r="AG350" s="227"/>
      <c r="AH350" s="382"/>
      <c r="AI350" s="305"/>
      <c r="AJ350" s="399"/>
      <c r="AK350" s="66"/>
      <c r="AL350" s="66"/>
      <c r="AM350" s="66"/>
    </row>
    <row r="351" spans="1:39" ht="56.4" customHeight="1">
      <c r="A351" s="330"/>
      <c r="B351" s="99"/>
      <c r="C351" s="339"/>
      <c r="D351" s="147"/>
      <c r="E351" s="52"/>
      <c r="F351" s="53"/>
      <c r="G351" s="90"/>
      <c r="H351" s="54"/>
      <c r="I351" s="53"/>
      <c r="J351" s="52"/>
      <c r="K351" s="52"/>
      <c r="L351" s="471"/>
      <c r="M351" s="488"/>
      <c r="N351" s="483"/>
      <c r="O351" s="52"/>
      <c r="P351" s="531"/>
      <c r="Q351" s="226"/>
      <c r="R351" s="118"/>
      <c r="S351" s="118"/>
      <c r="T351" s="118"/>
      <c r="U351" s="226"/>
      <c r="V351" s="226"/>
      <c r="W351" s="226"/>
      <c r="X351" s="55"/>
      <c r="Y351" s="55"/>
      <c r="Z351" s="226"/>
      <c r="AA351" s="226"/>
      <c r="AB351" s="237"/>
      <c r="AC351" s="237"/>
      <c r="AD351" s="237"/>
      <c r="AE351" s="237"/>
      <c r="AF351" s="176"/>
      <c r="AG351" s="227"/>
      <c r="AH351" s="382"/>
      <c r="AI351" s="305"/>
      <c r="AJ351" s="399"/>
      <c r="AK351" s="66"/>
      <c r="AL351" s="66"/>
      <c r="AM351" s="66"/>
    </row>
    <row r="352" spans="1:39" ht="56.4" customHeight="1">
      <c r="A352" s="330"/>
      <c r="B352" s="99"/>
      <c r="C352" s="339"/>
      <c r="D352" s="147"/>
      <c r="E352" s="52"/>
      <c r="F352" s="53"/>
      <c r="G352" s="90"/>
      <c r="H352" s="54"/>
      <c r="I352" s="53"/>
      <c r="J352" s="52"/>
      <c r="K352" s="52"/>
      <c r="L352" s="471"/>
      <c r="M352" s="488"/>
      <c r="N352" s="483"/>
      <c r="O352" s="52"/>
      <c r="P352" s="531"/>
      <c r="Q352" s="226"/>
      <c r="R352" s="118"/>
      <c r="S352" s="118"/>
      <c r="T352" s="118"/>
      <c r="U352" s="226"/>
      <c r="V352" s="226"/>
      <c r="W352" s="226"/>
      <c r="X352" s="55"/>
      <c r="Y352" s="55"/>
      <c r="Z352" s="226"/>
      <c r="AA352" s="226"/>
      <c r="AB352" s="237"/>
      <c r="AC352" s="237"/>
      <c r="AD352" s="237"/>
      <c r="AE352" s="237"/>
      <c r="AF352" s="176"/>
      <c r="AG352" s="227"/>
      <c r="AH352" s="382"/>
      <c r="AI352" s="305"/>
      <c r="AJ352" s="399"/>
      <c r="AK352" s="66"/>
      <c r="AL352" s="66"/>
      <c r="AM352" s="66"/>
    </row>
    <row r="353" spans="1:39" ht="56.4" customHeight="1">
      <c r="A353" s="330"/>
      <c r="B353" s="99"/>
      <c r="C353" s="339"/>
      <c r="D353" s="147"/>
      <c r="E353" s="52"/>
      <c r="F353" s="53"/>
      <c r="G353" s="90"/>
      <c r="H353" s="54"/>
      <c r="I353" s="53"/>
      <c r="J353" s="52"/>
      <c r="K353" s="52"/>
      <c r="L353" s="471"/>
      <c r="M353" s="488"/>
      <c r="N353" s="483"/>
      <c r="O353" s="52"/>
      <c r="P353" s="531"/>
      <c r="Q353" s="226"/>
      <c r="R353" s="118"/>
      <c r="S353" s="118"/>
      <c r="T353" s="118"/>
      <c r="U353" s="226"/>
      <c r="V353" s="226"/>
      <c r="W353" s="226"/>
      <c r="X353" s="55"/>
      <c r="Y353" s="55"/>
      <c r="Z353" s="226"/>
      <c r="AA353" s="226"/>
      <c r="AB353" s="237"/>
      <c r="AC353" s="237"/>
      <c r="AD353" s="237"/>
      <c r="AE353" s="237"/>
      <c r="AF353" s="176"/>
      <c r="AG353" s="227"/>
      <c r="AH353" s="382"/>
      <c r="AI353" s="305"/>
      <c r="AJ353" s="399"/>
      <c r="AK353" s="66"/>
      <c r="AL353" s="66"/>
      <c r="AM353" s="66"/>
    </row>
    <row r="354" spans="1:39" ht="56.4" customHeight="1">
      <c r="A354" s="330"/>
      <c r="B354" s="99"/>
      <c r="C354" s="339"/>
      <c r="D354" s="147"/>
      <c r="E354" s="52"/>
      <c r="F354" s="53"/>
      <c r="G354" s="90"/>
      <c r="H354" s="54"/>
      <c r="I354" s="53"/>
      <c r="J354" s="52"/>
      <c r="K354" s="52"/>
      <c r="L354" s="471"/>
      <c r="M354" s="488"/>
      <c r="N354" s="483"/>
      <c r="O354" s="52"/>
      <c r="P354" s="531"/>
      <c r="Q354" s="226"/>
      <c r="R354" s="118"/>
      <c r="S354" s="118"/>
      <c r="T354" s="118"/>
      <c r="U354" s="226"/>
      <c r="V354" s="226"/>
      <c r="W354" s="226"/>
      <c r="X354" s="55"/>
      <c r="Y354" s="55"/>
      <c r="Z354" s="226"/>
      <c r="AA354" s="226"/>
      <c r="AB354" s="237"/>
      <c r="AC354" s="237"/>
      <c r="AD354" s="237"/>
      <c r="AE354" s="237"/>
      <c r="AF354" s="176"/>
      <c r="AG354" s="227"/>
      <c r="AH354" s="382"/>
      <c r="AI354" s="305"/>
      <c r="AJ354" s="399"/>
      <c r="AK354" s="66"/>
      <c r="AL354" s="66"/>
      <c r="AM354" s="66"/>
    </row>
    <row r="355" spans="1:39" ht="56.4" customHeight="1">
      <c r="A355" s="330"/>
      <c r="B355" s="99"/>
      <c r="C355" s="339"/>
      <c r="D355" s="147"/>
      <c r="E355" s="52"/>
      <c r="F355" s="53"/>
      <c r="G355" s="90"/>
      <c r="H355" s="54"/>
      <c r="I355" s="53"/>
      <c r="J355" s="52"/>
      <c r="K355" s="52"/>
      <c r="L355" s="471"/>
      <c r="M355" s="488"/>
      <c r="N355" s="483"/>
      <c r="O355" s="52"/>
      <c r="P355" s="531"/>
      <c r="Q355" s="226"/>
      <c r="R355" s="118"/>
      <c r="S355" s="118"/>
      <c r="T355" s="118"/>
      <c r="U355" s="226"/>
      <c r="V355" s="226"/>
      <c r="W355" s="226"/>
      <c r="X355" s="55"/>
      <c r="Y355" s="55"/>
      <c r="Z355" s="226"/>
      <c r="AA355" s="226"/>
      <c r="AB355" s="237"/>
      <c r="AC355" s="237"/>
      <c r="AD355" s="237"/>
      <c r="AE355" s="237"/>
      <c r="AF355" s="176"/>
      <c r="AG355" s="227"/>
      <c r="AH355" s="382"/>
      <c r="AI355" s="305"/>
      <c r="AJ355" s="399"/>
      <c r="AK355" s="66"/>
      <c r="AL355" s="66"/>
      <c r="AM355" s="66"/>
    </row>
    <row r="356" spans="1:39" ht="56.4" customHeight="1">
      <c r="A356" s="330"/>
      <c r="B356" s="99"/>
      <c r="C356" s="339"/>
      <c r="D356" s="147"/>
      <c r="E356" s="52"/>
      <c r="F356" s="53"/>
      <c r="G356" s="90"/>
      <c r="H356" s="54"/>
      <c r="I356" s="53"/>
      <c r="J356" s="52"/>
      <c r="K356" s="52"/>
      <c r="L356" s="471"/>
      <c r="M356" s="488"/>
      <c r="N356" s="483"/>
      <c r="O356" s="52"/>
      <c r="P356" s="531"/>
      <c r="Q356" s="226"/>
      <c r="R356" s="118"/>
      <c r="S356" s="118"/>
      <c r="T356" s="118"/>
      <c r="U356" s="226"/>
      <c r="V356" s="226"/>
      <c r="W356" s="226"/>
      <c r="X356" s="55"/>
      <c r="Y356" s="55"/>
      <c r="Z356" s="226"/>
      <c r="AA356" s="226"/>
      <c r="AB356" s="237"/>
      <c r="AC356" s="237"/>
      <c r="AD356" s="237"/>
      <c r="AE356" s="237"/>
      <c r="AF356" s="176"/>
      <c r="AG356" s="227"/>
      <c r="AH356" s="382"/>
      <c r="AI356" s="305"/>
      <c r="AJ356" s="399"/>
      <c r="AK356" s="66"/>
      <c r="AL356" s="66"/>
      <c r="AM356" s="66"/>
    </row>
    <row r="357" spans="1:39" ht="56.4" customHeight="1">
      <c r="A357" s="330"/>
      <c r="B357" s="99"/>
      <c r="C357" s="339"/>
      <c r="D357" s="147"/>
      <c r="E357" s="52"/>
      <c r="F357" s="53"/>
      <c r="G357" s="90"/>
      <c r="H357" s="54"/>
      <c r="I357" s="53"/>
      <c r="J357" s="52"/>
      <c r="K357" s="52"/>
      <c r="L357" s="471"/>
      <c r="M357" s="488"/>
      <c r="N357" s="483"/>
      <c r="O357" s="52"/>
      <c r="P357" s="531"/>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 customHeight="1">
      <c r="A358" s="330"/>
      <c r="B358" s="99"/>
      <c r="C358" s="339"/>
      <c r="D358" s="147"/>
      <c r="E358" s="52"/>
      <c r="F358" s="53"/>
      <c r="G358" s="90"/>
      <c r="H358" s="54"/>
      <c r="I358" s="53"/>
      <c r="J358" s="52"/>
      <c r="K358" s="52"/>
      <c r="L358" s="471"/>
      <c r="M358" s="488"/>
      <c r="N358" s="483"/>
      <c r="O358" s="52"/>
      <c r="P358" s="531"/>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 customHeight="1">
      <c r="A359" s="330"/>
      <c r="B359" s="99"/>
      <c r="C359" s="339"/>
      <c r="D359" s="147"/>
      <c r="E359" s="52"/>
      <c r="F359" s="53"/>
      <c r="G359" s="90"/>
      <c r="H359" s="54"/>
      <c r="I359" s="53"/>
      <c r="J359" s="52"/>
      <c r="K359" s="52"/>
      <c r="L359" s="471"/>
      <c r="M359" s="488"/>
      <c r="N359" s="483"/>
      <c r="O359" s="52"/>
      <c r="P359" s="531"/>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 customHeight="1">
      <c r="A360" s="330"/>
      <c r="B360" s="99"/>
      <c r="C360" s="339"/>
      <c r="D360" s="147"/>
      <c r="E360" s="52"/>
      <c r="F360" s="53"/>
      <c r="G360" s="90"/>
      <c r="H360" s="54"/>
      <c r="I360" s="53"/>
      <c r="J360" s="52"/>
      <c r="K360" s="52"/>
      <c r="L360" s="471"/>
      <c r="M360" s="488"/>
      <c r="N360" s="483"/>
      <c r="O360" s="52"/>
      <c r="P360" s="531"/>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 customHeight="1">
      <c r="A361" s="330"/>
      <c r="B361" s="99"/>
      <c r="C361" s="339"/>
      <c r="D361" s="147"/>
      <c r="E361" s="52"/>
      <c r="F361" s="53"/>
      <c r="G361" s="90"/>
      <c r="H361" s="54"/>
      <c r="I361" s="53"/>
      <c r="J361" s="52"/>
      <c r="K361" s="52"/>
      <c r="L361" s="471"/>
      <c r="M361" s="488"/>
      <c r="N361" s="483"/>
      <c r="O361" s="52"/>
      <c r="P361" s="531"/>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 customHeight="1">
      <c r="A362" s="330"/>
      <c r="B362" s="99"/>
      <c r="C362" s="339"/>
      <c r="D362" s="147"/>
      <c r="E362" s="52"/>
      <c r="F362" s="53"/>
      <c r="G362" s="90"/>
      <c r="H362" s="54"/>
      <c r="I362" s="53"/>
      <c r="J362" s="52"/>
      <c r="K362" s="52"/>
      <c r="L362" s="471"/>
      <c r="M362" s="488"/>
      <c r="N362" s="483"/>
      <c r="O362" s="52"/>
      <c r="P362" s="531"/>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 customHeight="1">
      <c r="A363" s="330"/>
      <c r="B363" s="99"/>
      <c r="C363" s="339"/>
      <c r="D363" s="147"/>
      <c r="E363" s="52"/>
      <c r="F363" s="53"/>
      <c r="G363" s="90"/>
      <c r="H363" s="54"/>
      <c r="I363" s="53"/>
      <c r="J363" s="52"/>
      <c r="K363" s="52"/>
      <c r="L363" s="471"/>
      <c r="M363" s="488"/>
      <c r="N363" s="483"/>
      <c r="O363" s="52"/>
      <c r="P363" s="531"/>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 customHeight="1">
      <c r="A364" s="330"/>
      <c r="B364" s="99"/>
      <c r="C364" s="339"/>
      <c r="D364" s="147"/>
      <c r="E364" s="52"/>
      <c r="F364" s="53"/>
      <c r="G364" s="90"/>
      <c r="H364" s="54"/>
      <c r="I364" s="53"/>
      <c r="J364" s="52"/>
      <c r="K364" s="52"/>
      <c r="L364" s="471"/>
      <c r="M364" s="488"/>
      <c r="N364" s="483"/>
      <c r="O364" s="52"/>
      <c r="P364" s="531"/>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 customHeight="1">
      <c r="A365" s="330"/>
      <c r="B365" s="99"/>
      <c r="C365" s="339"/>
      <c r="D365" s="147"/>
      <c r="E365" s="52"/>
      <c r="F365" s="53"/>
      <c r="G365" s="90"/>
      <c r="H365" s="54"/>
      <c r="I365" s="53"/>
      <c r="J365" s="52"/>
      <c r="K365" s="52"/>
      <c r="L365" s="471"/>
      <c r="M365" s="488"/>
      <c r="N365" s="483"/>
      <c r="O365" s="52"/>
      <c r="P365" s="531"/>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 customHeight="1">
      <c r="A366" s="330"/>
      <c r="B366" s="99"/>
      <c r="C366" s="339"/>
      <c r="D366" s="147"/>
      <c r="E366" s="52"/>
      <c r="F366" s="53"/>
      <c r="G366" s="90"/>
      <c r="H366" s="54"/>
      <c r="I366" s="53"/>
      <c r="J366" s="52"/>
      <c r="K366" s="52"/>
      <c r="L366" s="471"/>
      <c r="M366" s="488"/>
      <c r="N366" s="483"/>
      <c r="O366" s="52"/>
      <c r="P366" s="531"/>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 customHeight="1">
      <c r="A367" s="330"/>
      <c r="B367" s="99"/>
      <c r="C367" s="339"/>
      <c r="D367" s="147"/>
      <c r="E367" s="52"/>
      <c r="F367" s="53"/>
      <c r="G367" s="90"/>
      <c r="H367" s="54"/>
      <c r="I367" s="53"/>
      <c r="J367" s="52"/>
      <c r="K367" s="52"/>
      <c r="L367" s="471"/>
      <c r="M367" s="488"/>
      <c r="N367" s="483"/>
      <c r="O367" s="52"/>
      <c r="P367" s="531"/>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 customHeight="1">
      <c r="A368" s="330"/>
      <c r="B368" s="99"/>
      <c r="C368" s="339"/>
      <c r="D368" s="147"/>
      <c r="E368" s="52"/>
      <c r="F368" s="53"/>
      <c r="G368" s="90"/>
      <c r="H368" s="54"/>
      <c r="I368" s="53"/>
      <c r="J368" s="52"/>
      <c r="K368" s="52"/>
      <c r="L368" s="471"/>
      <c r="M368" s="488"/>
      <c r="N368" s="483"/>
      <c r="O368" s="52"/>
      <c r="P368" s="531"/>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 customHeight="1">
      <c r="A369" s="330"/>
      <c r="B369" s="99"/>
      <c r="C369" s="339"/>
      <c r="D369" s="147"/>
      <c r="E369" s="52"/>
      <c r="F369" s="53"/>
      <c r="G369" s="90"/>
      <c r="H369" s="54"/>
      <c r="I369" s="53"/>
      <c r="J369" s="52"/>
      <c r="K369" s="52"/>
      <c r="L369" s="471"/>
      <c r="M369" s="488"/>
      <c r="N369" s="483"/>
      <c r="O369" s="52"/>
      <c r="P369" s="531"/>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 customHeight="1">
      <c r="A370" s="330"/>
      <c r="B370" s="99"/>
      <c r="C370" s="339"/>
      <c r="D370" s="147"/>
      <c r="E370" s="52"/>
      <c r="F370" s="53"/>
      <c r="G370" s="90"/>
      <c r="H370" s="54"/>
      <c r="I370" s="53"/>
      <c r="J370" s="52"/>
      <c r="K370" s="52"/>
      <c r="L370" s="471"/>
      <c r="M370" s="488"/>
      <c r="N370" s="483"/>
      <c r="O370" s="52"/>
      <c r="P370" s="531"/>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 customHeight="1">
      <c r="A371" s="330"/>
      <c r="B371" s="99"/>
      <c r="C371" s="339"/>
      <c r="D371" s="147"/>
      <c r="E371" s="52"/>
      <c r="F371" s="53"/>
      <c r="G371" s="90"/>
      <c r="H371" s="54"/>
      <c r="I371" s="53"/>
      <c r="J371" s="52"/>
      <c r="K371" s="52"/>
      <c r="L371" s="471"/>
      <c r="M371" s="488"/>
      <c r="N371" s="483"/>
      <c r="O371" s="52"/>
      <c r="P371" s="531"/>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 customHeight="1">
      <c r="A372" s="330"/>
      <c r="B372" s="99"/>
      <c r="C372" s="339"/>
      <c r="D372" s="147"/>
      <c r="E372" s="52"/>
      <c r="F372" s="53"/>
      <c r="G372" s="90"/>
      <c r="H372" s="54"/>
      <c r="I372" s="53"/>
      <c r="J372" s="52"/>
      <c r="K372" s="52"/>
      <c r="L372" s="471"/>
      <c r="M372" s="488"/>
      <c r="N372" s="483"/>
      <c r="O372" s="52"/>
      <c r="P372" s="531"/>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 customHeight="1">
      <c r="A373" s="330"/>
      <c r="B373" s="99"/>
      <c r="C373" s="339"/>
      <c r="D373" s="147"/>
      <c r="E373" s="52"/>
      <c r="F373" s="53"/>
      <c r="G373" s="90"/>
      <c r="H373" s="54"/>
      <c r="I373" s="53"/>
      <c r="J373" s="52"/>
      <c r="K373" s="52"/>
      <c r="L373" s="471"/>
      <c r="M373" s="488"/>
      <c r="N373" s="483"/>
      <c r="O373" s="52"/>
      <c r="P373" s="531"/>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 customHeight="1">
      <c r="A374" s="330"/>
      <c r="B374" s="99"/>
      <c r="C374" s="339"/>
      <c r="D374" s="147"/>
      <c r="E374" s="52"/>
      <c r="F374" s="53"/>
      <c r="G374" s="90"/>
      <c r="H374" s="54"/>
      <c r="I374" s="53"/>
      <c r="J374" s="52"/>
      <c r="K374" s="52"/>
      <c r="L374" s="471"/>
      <c r="M374" s="488"/>
      <c r="N374" s="483"/>
      <c r="O374" s="52"/>
      <c r="P374" s="531"/>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 customHeight="1">
      <c r="A375" s="330"/>
      <c r="B375" s="99"/>
      <c r="C375" s="339"/>
      <c r="D375" s="147"/>
      <c r="E375" s="52"/>
      <c r="F375" s="53"/>
      <c r="G375" s="90"/>
      <c r="H375" s="54"/>
      <c r="I375" s="53"/>
      <c r="J375" s="52"/>
      <c r="K375" s="52"/>
      <c r="L375" s="471"/>
      <c r="M375" s="488"/>
      <c r="N375" s="483"/>
      <c r="O375" s="52"/>
      <c r="P375" s="531"/>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 customHeight="1">
      <c r="A376" s="330"/>
      <c r="B376" s="99"/>
      <c r="C376" s="339"/>
      <c r="D376" s="147"/>
      <c r="E376" s="52"/>
      <c r="F376" s="53"/>
      <c r="G376" s="90"/>
      <c r="H376" s="54"/>
      <c r="I376" s="53"/>
      <c r="J376" s="52"/>
      <c r="K376" s="52"/>
      <c r="L376" s="471"/>
      <c r="M376" s="488"/>
      <c r="N376" s="483"/>
      <c r="O376" s="52"/>
      <c r="P376" s="531"/>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 customHeight="1">
      <c r="A377" s="330"/>
      <c r="B377" s="99"/>
      <c r="C377" s="339"/>
      <c r="D377" s="147"/>
      <c r="E377" s="52"/>
      <c r="F377" s="53"/>
      <c r="G377" s="90"/>
      <c r="H377" s="54"/>
      <c r="I377" s="53"/>
      <c r="J377" s="52"/>
      <c r="K377" s="52"/>
      <c r="L377" s="471"/>
      <c r="M377" s="488"/>
      <c r="N377" s="483"/>
      <c r="O377" s="52"/>
      <c r="P377" s="531"/>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 customHeight="1">
      <c r="A378" s="330"/>
      <c r="B378" s="99"/>
      <c r="C378" s="339"/>
      <c r="D378" s="147"/>
      <c r="E378" s="52"/>
      <c r="F378" s="53"/>
      <c r="G378" s="90"/>
      <c r="H378" s="54"/>
      <c r="I378" s="53"/>
      <c r="J378" s="52"/>
      <c r="K378" s="52"/>
      <c r="L378" s="471"/>
      <c r="M378" s="488"/>
      <c r="N378" s="483"/>
      <c r="O378" s="52"/>
      <c r="P378" s="531"/>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 customHeight="1">
      <c r="A379" s="330"/>
      <c r="B379" s="99"/>
      <c r="C379" s="339"/>
      <c r="D379" s="147"/>
      <c r="E379" s="52"/>
      <c r="F379" s="53"/>
      <c r="G379" s="90"/>
      <c r="H379" s="54"/>
      <c r="I379" s="53"/>
      <c r="J379" s="52"/>
      <c r="K379" s="52"/>
      <c r="L379" s="471"/>
      <c r="M379" s="488"/>
      <c r="N379" s="483"/>
      <c r="O379" s="52"/>
      <c r="P379" s="531"/>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 customHeight="1">
      <c r="A380" s="330"/>
      <c r="B380" s="99"/>
      <c r="C380" s="339"/>
      <c r="D380" s="147"/>
      <c r="E380" s="52"/>
      <c r="F380" s="53"/>
      <c r="G380" s="90"/>
      <c r="H380" s="54"/>
      <c r="I380" s="53"/>
      <c r="J380" s="52"/>
      <c r="K380" s="52"/>
      <c r="L380" s="471"/>
      <c r="M380" s="488"/>
      <c r="N380" s="483"/>
      <c r="O380" s="52"/>
      <c r="P380" s="531"/>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 customHeight="1">
      <c r="A381" s="330"/>
      <c r="B381" s="99"/>
      <c r="C381" s="339"/>
      <c r="D381" s="147"/>
      <c r="E381" s="52"/>
      <c r="F381" s="53"/>
      <c r="G381" s="90"/>
      <c r="H381" s="54"/>
      <c r="I381" s="53"/>
      <c r="J381" s="52"/>
      <c r="K381" s="52"/>
      <c r="L381" s="471"/>
      <c r="M381" s="488"/>
      <c r="N381" s="483"/>
      <c r="O381" s="52"/>
      <c r="P381" s="531"/>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 customHeight="1">
      <c r="A382" s="52"/>
      <c r="B382" s="62"/>
      <c r="C382" s="52"/>
      <c r="D382" s="147"/>
      <c r="E382" s="52"/>
      <c r="F382" s="53"/>
      <c r="G382" s="90"/>
      <c r="H382" s="54"/>
      <c r="I382" s="53"/>
      <c r="J382" s="52"/>
      <c r="K382" s="52"/>
      <c r="L382" s="471"/>
      <c r="M382" s="488"/>
      <c r="N382" s="483"/>
      <c r="O382" s="52"/>
      <c r="P382" s="531"/>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 customHeight="1">
      <c r="A383" s="52"/>
      <c r="B383" s="52"/>
      <c r="C383" s="52"/>
      <c r="D383" s="147"/>
      <c r="E383" s="52"/>
      <c r="F383" s="53"/>
      <c r="G383" s="90"/>
      <c r="H383" s="54"/>
      <c r="I383" s="53"/>
      <c r="J383" s="52"/>
      <c r="K383" s="52"/>
      <c r="L383" s="471"/>
      <c r="M383" s="488"/>
      <c r="N383" s="483"/>
      <c r="O383" s="52"/>
      <c r="P383" s="531"/>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 customHeight="1">
      <c r="A384" s="52"/>
      <c r="B384" s="52"/>
      <c r="C384" s="52"/>
      <c r="D384" s="147"/>
      <c r="E384" s="52"/>
      <c r="F384" s="53"/>
      <c r="G384" s="90"/>
      <c r="H384" s="54"/>
      <c r="I384" s="53"/>
      <c r="J384" s="52"/>
      <c r="K384" s="52"/>
      <c r="L384" s="471"/>
      <c r="M384" s="488"/>
      <c r="N384" s="483"/>
      <c r="O384" s="52"/>
      <c r="P384" s="531"/>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 customHeight="1">
      <c r="A385" s="52"/>
      <c r="B385" s="52"/>
      <c r="C385" s="52"/>
      <c r="D385" s="147"/>
      <c r="E385" s="52"/>
      <c r="F385" s="53"/>
      <c r="G385" s="90"/>
      <c r="H385" s="54"/>
      <c r="I385" s="53"/>
      <c r="J385" s="52"/>
      <c r="K385" s="52"/>
      <c r="L385" s="471"/>
      <c r="M385" s="488"/>
      <c r="N385" s="483"/>
      <c r="O385" s="52"/>
      <c r="P385" s="531"/>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 customHeight="1">
      <c r="A386" s="52"/>
      <c r="B386" s="52"/>
      <c r="C386" s="52"/>
      <c r="D386" s="147"/>
      <c r="E386" s="52"/>
      <c r="F386" s="53"/>
      <c r="G386" s="90"/>
      <c r="H386" s="54"/>
      <c r="I386" s="53"/>
      <c r="J386" s="52"/>
      <c r="K386" s="52"/>
      <c r="L386" s="471"/>
      <c r="M386" s="488"/>
      <c r="N386" s="483"/>
      <c r="O386" s="52"/>
      <c r="P386" s="531"/>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 customHeight="1">
      <c r="A387" s="52"/>
      <c r="B387" s="52"/>
      <c r="C387" s="52"/>
      <c r="D387" s="147"/>
      <c r="E387" s="52"/>
      <c r="F387" s="53"/>
      <c r="G387" s="90"/>
      <c r="H387" s="54"/>
      <c r="I387" s="53"/>
      <c r="J387" s="52"/>
      <c r="K387" s="52"/>
      <c r="L387" s="471"/>
      <c r="M387" s="488"/>
      <c r="N387" s="483"/>
      <c r="O387" s="52"/>
      <c r="P387" s="531"/>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 customHeight="1">
      <c r="A388" s="52"/>
      <c r="B388" s="52"/>
      <c r="C388" s="52"/>
      <c r="D388" s="147"/>
      <c r="E388" s="52"/>
      <c r="F388" s="53"/>
      <c r="G388" s="90"/>
      <c r="H388" s="54"/>
      <c r="I388" s="53"/>
      <c r="J388" s="52"/>
      <c r="K388" s="52"/>
      <c r="L388" s="471"/>
      <c r="M388" s="488"/>
      <c r="N388" s="483"/>
      <c r="O388" s="52"/>
      <c r="P388" s="531"/>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 customHeight="1">
      <c r="A389" s="52"/>
      <c r="B389" s="52"/>
      <c r="C389" s="52"/>
      <c r="D389" s="147"/>
      <c r="E389" s="52"/>
      <c r="F389" s="53"/>
      <c r="G389" s="90"/>
      <c r="H389" s="54"/>
      <c r="I389" s="53"/>
      <c r="J389" s="52"/>
      <c r="K389" s="52"/>
      <c r="L389" s="471"/>
      <c r="M389" s="488"/>
      <c r="N389" s="483"/>
      <c r="O389" s="52"/>
      <c r="P389" s="531"/>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 customHeight="1">
      <c r="A390" s="52"/>
      <c r="B390" s="52"/>
      <c r="C390" s="52"/>
      <c r="D390" s="147"/>
      <c r="E390" s="52"/>
      <c r="F390" s="53"/>
      <c r="G390" s="90"/>
      <c r="H390" s="54"/>
      <c r="I390" s="53"/>
      <c r="J390" s="52"/>
      <c r="K390" s="52"/>
      <c r="L390" s="471"/>
      <c r="M390" s="488"/>
      <c r="N390" s="483"/>
      <c r="O390" s="52"/>
      <c r="P390" s="531"/>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 customHeight="1">
      <c r="A391" s="52"/>
      <c r="B391" s="52"/>
      <c r="C391" s="52"/>
      <c r="D391" s="147"/>
      <c r="E391" s="52"/>
      <c r="F391" s="53"/>
      <c r="G391" s="90"/>
      <c r="H391" s="54"/>
      <c r="I391" s="53"/>
      <c r="J391" s="52"/>
      <c r="K391" s="52"/>
      <c r="L391" s="471"/>
      <c r="M391" s="488"/>
      <c r="N391" s="483"/>
      <c r="O391" s="52"/>
      <c r="P391" s="531"/>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 customHeight="1">
      <c r="A392" s="52"/>
      <c r="B392" s="52"/>
      <c r="C392" s="52"/>
      <c r="D392" s="147"/>
      <c r="E392" s="52"/>
      <c r="F392" s="53"/>
      <c r="G392" s="90"/>
      <c r="H392" s="54"/>
      <c r="I392" s="53"/>
      <c r="J392" s="52"/>
      <c r="K392" s="52"/>
      <c r="L392" s="471"/>
      <c r="M392" s="488"/>
      <c r="N392" s="483"/>
      <c r="O392" s="52"/>
      <c r="P392" s="531"/>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 customHeight="1">
      <c r="A393" s="52"/>
      <c r="B393" s="52"/>
      <c r="C393" s="52"/>
      <c r="D393" s="147"/>
      <c r="E393" s="52"/>
      <c r="F393" s="53"/>
      <c r="G393" s="90"/>
      <c r="H393" s="54"/>
      <c r="I393" s="53"/>
      <c r="J393" s="52"/>
      <c r="K393" s="52"/>
      <c r="L393" s="471"/>
      <c r="M393" s="488"/>
      <c r="N393" s="483"/>
      <c r="O393" s="52"/>
      <c r="P393" s="531"/>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 customHeight="1">
      <c r="A394" s="52"/>
      <c r="B394" s="52"/>
      <c r="C394" s="52"/>
      <c r="D394" s="147"/>
      <c r="E394" s="52"/>
      <c r="F394" s="53"/>
      <c r="G394" s="90"/>
      <c r="H394" s="54"/>
      <c r="I394" s="53"/>
      <c r="J394" s="52"/>
      <c r="K394" s="52"/>
      <c r="L394" s="471"/>
      <c r="M394" s="488"/>
      <c r="N394" s="483"/>
      <c r="O394" s="52"/>
      <c r="P394" s="531"/>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467"/>
      <c r="M395" s="488"/>
      <c r="N395" s="481"/>
      <c r="O395" s="13"/>
      <c r="P395" s="529"/>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467"/>
      <c r="M396" s="488"/>
      <c r="N396" s="481"/>
      <c r="O396" s="13"/>
      <c r="P396" s="529"/>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467"/>
      <c r="M397" s="488"/>
      <c r="N397" s="481"/>
      <c r="O397" s="13"/>
      <c r="P397" s="529"/>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467"/>
      <c r="M398" s="488"/>
      <c r="N398" s="481"/>
      <c r="O398" s="13"/>
      <c r="P398" s="529"/>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467"/>
      <c r="M399" s="488"/>
      <c r="N399" s="481"/>
      <c r="O399" s="13"/>
      <c r="P399" s="529"/>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467"/>
      <c r="M400" s="488"/>
      <c r="N400" s="481"/>
      <c r="O400" s="13"/>
      <c r="P400" s="529"/>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467"/>
      <c r="M401" s="488"/>
      <c r="N401" s="481"/>
      <c r="O401" s="13"/>
      <c r="P401" s="529"/>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467"/>
      <c r="M402" s="488"/>
      <c r="N402" s="481"/>
      <c r="O402" s="13"/>
      <c r="P402" s="529"/>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467"/>
      <c r="M403" s="488"/>
      <c r="N403" s="481"/>
      <c r="O403" s="13"/>
      <c r="P403" s="529"/>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467"/>
      <c r="M404" s="488"/>
      <c r="N404" s="481"/>
      <c r="O404" s="13"/>
      <c r="P404" s="529"/>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467"/>
      <c r="M405" s="488"/>
      <c r="N405" s="481"/>
      <c r="O405" s="13"/>
      <c r="P405" s="529"/>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467"/>
      <c r="M406" s="488"/>
      <c r="N406" s="481"/>
      <c r="O406" s="13"/>
      <c r="P406" s="529"/>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467"/>
      <c r="M407" s="488"/>
      <c r="N407" s="481"/>
      <c r="O407" s="13"/>
      <c r="P407" s="529"/>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467"/>
      <c r="M408" s="488"/>
      <c r="N408" s="481"/>
      <c r="O408" s="13"/>
      <c r="P408" s="529"/>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467"/>
      <c r="M409" s="488"/>
      <c r="N409" s="481"/>
      <c r="O409" s="13"/>
      <c r="P409" s="529"/>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467"/>
      <c r="M410" s="488"/>
      <c r="N410" s="481"/>
      <c r="O410" s="13"/>
      <c r="P410" s="529"/>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467"/>
      <c r="M411" s="488"/>
      <c r="N411" s="481"/>
      <c r="O411" s="13"/>
      <c r="P411" s="529"/>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467"/>
      <c r="M412" s="488"/>
      <c r="N412" s="481"/>
      <c r="O412" s="13"/>
      <c r="P412" s="529"/>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467"/>
      <c r="M413" s="488"/>
      <c r="N413" s="481"/>
      <c r="O413" s="13"/>
      <c r="P413" s="529"/>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467"/>
      <c r="M414" s="488"/>
      <c r="N414" s="481"/>
      <c r="O414" s="13"/>
      <c r="P414" s="529"/>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467"/>
      <c r="M415" s="488"/>
      <c r="N415" s="481"/>
      <c r="O415" s="13"/>
      <c r="P415" s="529"/>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467"/>
      <c r="M416" s="488"/>
      <c r="N416" s="481"/>
      <c r="O416" s="13"/>
      <c r="P416" s="529"/>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467"/>
      <c r="M417" s="488"/>
      <c r="N417" s="481"/>
      <c r="O417" s="13"/>
      <c r="P417" s="529"/>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467"/>
      <c r="M418" s="488"/>
      <c r="N418" s="481"/>
      <c r="O418" s="13"/>
      <c r="P418" s="529"/>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467"/>
      <c r="M419" s="488"/>
      <c r="N419" s="481"/>
      <c r="O419" s="13"/>
      <c r="P419" s="529"/>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467"/>
      <c r="M420" s="488"/>
      <c r="N420" s="481"/>
      <c r="O420" s="13"/>
      <c r="P420" s="529"/>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467"/>
      <c r="M421" s="488"/>
      <c r="N421" s="481"/>
      <c r="O421" s="13"/>
      <c r="P421" s="529"/>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467"/>
      <c r="M422" s="488"/>
      <c r="N422" s="481"/>
      <c r="O422" s="13"/>
      <c r="P422" s="529"/>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467"/>
      <c r="M423" s="488"/>
      <c r="N423" s="481"/>
      <c r="O423" s="13"/>
      <c r="P423" s="529"/>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467"/>
      <c r="M424" s="488"/>
      <c r="N424" s="481"/>
      <c r="O424" s="13"/>
      <c r="P424" s="529"/>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467"/>
      <c r="M425" s="488"/>
      <c r="N425" s="481"/>
      <c r="O425" s="13"/>
      <c r="P425" s="529"/>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467"/>
      <c r="M426" s="488"/>
      <c r="N426" s="481"/>
      <c r="O426" s="13"/>
      <c r="P426" s="529"/>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467"/>
      <c r="M427" s="488"/>
      <c r="N427" s="481"/>
      <c r="O427" s="13"/>
      <c r="P427" s="529"/>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467"/>
      <c r="M428" s="488"/>
      <c r="N428" s="481"/>
      <c r="O428" s="13"/>
      <c r="P428" s="529"/>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467"/>
      <c r="M429" s="488"/>
      <c r="N429" s="481"/>
      <c r="O429" s="13"/>
      <c r="P429" s="529"/>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467"/>
      <c r="M430" s="488"/>
      <c r="N430" s="481"/>
      <c r="O430" s="13"/>
      <c r="P430" s="529"/>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467"/>
      <c r="M431" s="488"/>
      <c r="N431" s="481"/>
      <c r="O431" s="13"/>
      <c r="P431" s="529"/>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467"/>
      <c r="M432" s="488"/>
      <c r="N432" s="481"/>
      <c r="O432" s="13"/>
      <c r="P432" s="529"/>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467"/>
      <c r="M433" s="488"/>
      <c r="N433" s="481"/>
      <c r="O433" s="13"/>
      <c r="P433" s="529"/>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467"/>
      <c r="M434" s="488"/>
      <c r="N434" s="481"/>
      <c r="O434" s="13"/>
      <c r="P434" s="529"/>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467"/>
      <c r="M435" s="488"/>
      <c r="N435" s="481"/>
      <c r="O435" s="13"/>
      <c r="P435" s="529"/>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467"/>
      <c r="M436" s="488"/>
      <c r="N436" s="481"/>
      <c r="O436" s="13"/>
      <c r="P436" s="529"/>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467"/>
      <c r="M437" s="488"/>
      <c r="N437" s="481"/>
      <c r="O437" s="13"/>
      <c r="P437" s="529"/>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529"/>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529"/>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529"/>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529"/>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529"/>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529"/>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529"/>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529"/>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529"/>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529"/>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529"/>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529"/>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529"/>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529"/>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529"/>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529"/>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529"/>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529"/>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529"/>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529"/>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529"/>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529"/>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529"/>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529"/>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529"/>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529"/>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529"/>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529"/>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529"/>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529"/>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529"/>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529"/>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529"/>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529"/>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529"/>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529"/>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529"/>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529"/>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529"/>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529"/>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529"/>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529"/>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529"/>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529"/>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529"/>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529"/>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529"/>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529"/>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529"/>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529"/>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529"/>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529"/>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529"/>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529"/>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529"/>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529"/>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529"/>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529"/>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529"/>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529"/>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529"/>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529"/>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529"/>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529"/>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529"/>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529"/>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529"/>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529"/>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529"/>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529"/>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529"/>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529"/>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529"/>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529"/>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529"/>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529"/>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529"/>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529"/>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529"/>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529"/>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529"/>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529"/>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529"/>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529"/>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529"/>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529"/>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529"/>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529"/>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529"/>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529"/>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529"/>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529"/>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529"/>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529"/>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529"/>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529"/>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529"/>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529"/>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529"/>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529"/>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529"/>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529"/>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529"/>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529"/>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529"/>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529"/>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529"/>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529"/>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529"/>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529"/>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529"/>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529"/>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529"/>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529"/>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529"/>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529"/>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529"/>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529"/>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529"/>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529"/>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529"/>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529"/>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529"/>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529"/>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529"/>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529"/>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529"/>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529"/>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529"/>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529"/>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529"/>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529"/>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529"/>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529"/>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529"/>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529"/>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529"/>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529"/>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529"/>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529"/>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529"/>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529"/>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529"/>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529"/>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529"/>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529"/>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529"/>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529"/>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529"/>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529"/>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529"/>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529"/>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529"/>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529"/>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529"/>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529"/>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529"/>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529"/>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529"/>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529"/>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529"/>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529"/>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529"/>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529"/>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529"/>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529"/>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529"/>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529"/>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529"/>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529"/>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529"/>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529"/>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529"/>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529"/>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529"/>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529"/>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529"/>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529"/>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529"/>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529"/>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529"/>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529"/>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529"/>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529"/>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529"/>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529"/>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529"/>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529"/>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529"/>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529"/>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529"/>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529"/>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529"/>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529"/>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529"/>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529"/>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529"/>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529"/>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529"/>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529"/>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529"/>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529"/>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529"/>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529"/>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529"/>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529"/>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529"/>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529"/>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529"/>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529"/>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529"/>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529"/>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529"/>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529"/>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529"/>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529"/>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529"/>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529"/>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529"/>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529"/>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529"/>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529"/>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529"/>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529"/>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529"/>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529"/>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529"/>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529"/>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529"/>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529"/>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529"/>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529"/>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529"/>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529"/>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529"/>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529"/>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529"/>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529"/>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529"/>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529"/>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529"/>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529"/>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529"/>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529"/>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529"/>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529"/>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529"/>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529"/>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529"/>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529"/>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529"/>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529"/>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529"/>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529"/>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529"/>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529"/>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529"/>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529"/>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529"/>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529"/>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529"/>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529"/>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529"/>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529"/>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529"/>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529"/>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529"/>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529"/>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529"/>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529"/>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529"/>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529"/>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529"/>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529"/>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529"/>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529"/>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529"/>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529"/>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529"/>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529"/>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529"/>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529"/>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529"/>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529"/>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529"/>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529"/>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529"/>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529"/>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529"/>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529"/>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529"/>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529"/>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529"/>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529"/>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529"/>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529"/>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529"/>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529"/>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529"/>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529"/>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529"/>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529"/>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529"/>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529"/>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529"/>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529"/>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529"/>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529"/>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529"/>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529"/>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529"/>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529"/>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529"/>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529"/>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529"/>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529"/>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529"/>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529"/>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529"/>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529"/>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529"/>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529"/>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529"/>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529"/>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529"/>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529"/>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529"/>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529"/>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529"/>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529"/>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529"/>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529"/>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529"/>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529"/>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529"/>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529"/>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529"/>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529"/>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529"/>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529"/>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529"/>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529"/>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529"/>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529"/>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529"/>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529"/>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529"/>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529"/>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529"/>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529"/>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529"/>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529"/>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529"/>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529"/>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529"/>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529"/>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529"/>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529"/>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529"/>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529"/>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529"/>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529"/>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529"/>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529"/>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529"/>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529"/>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529"/>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529"/>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529"/>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529"/>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529"/>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529"/>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529"/>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529"/>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529"/>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529"/>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529"/>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529"/>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529"/>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529"/>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529"/>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529"/>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529"/>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529"/>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529"/>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529"/>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529"/>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529"/>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529"/>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529"/>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529"/>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529"/>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529"/>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529"/>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529"/>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529"/>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529"/>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529"/>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529"/>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529"/>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529"/>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529"/>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529"/>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529"/>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529"/>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529"/>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529"/>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529"/>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529"/>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529"/>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529"/>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529"/>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529"/>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529"/>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529"/>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529"/>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529"/>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529"/>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529"/>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529"/>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529"/>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529"/>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529"/>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529"/>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529"/>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529"/>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529"/>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529"/>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529"/>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529"/>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529"/>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529"/>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529"/>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529"/>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529"/>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529"/>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529"/>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529"/>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529"/>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529"/>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529"/>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529"/>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529"/>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23"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23"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xr:uid="{00000000-0009-0000-0000-000001000000}"/>
  <mergeCells count="4">
    <mergeCell ref="S5:T5"/>
    <mergeCell ref="U5:V5"/>
    <mergeCell ref="AA5:AE5"/>
    <mergeCell ref="AA7:AC7"/>
  </mergeCells>
  <conditionalFormatting sqref="K9 K51:K54 K83:K97">
    <cfRule type="expression" dxfId="299" priority="395" stopIfTrue="1">
      <formula>#REF!="Item do PAA com execução interrompida"</formula>
    </cfRule>
    <cfRule type="expression" dxfId="298" priority="396" stopIfTrue="1">
      <formula>#REF!="Item do PAA sem execução"</formula>
    </cfRule>
  </conditionalFormatting>
  <conditionalFormatting sqref="K9 K57:K60 K440:K880">
    <cfRule type="expression" dxfId="297" priority="405" stopIfTrue="1">
      <formula>#REF!="Sim"</formula>
    </cfRule>
  </conditionalFormatting>
  <conditionalFormatting sqref="K9 K337:K346 K86:K88 K233:K245 K273:K301 K315:K317 K51:K54">
    <cfRule type="expression" dxfId="296" priority="394" stopIfTrue="1">
      <formula>#REF!="Item do PAA completamente executado"</formula>
    </cfRule>
  </conditionalFormatting>
  <conditionalFormatting sqref="K10:K14">
    <cfRule type="expression" dxfId="295" priority="254">
      <formula>#REF!="Item do PAA com execução iniciada"</formula>
    </cfRule>
    <cfRule type="expression" dxfId="294" priority="256">
      <formula>#REF!="Item do PAA com execução interrompida"</formula>
    </cfRule>
    <cfRule type="expression" dxfId="293" priority="258">
      <formula>#REF!="Sim"</formula>
    </cfRule>
    <cfRule type="expression" dxfId="292" priority="257">
      <formula>#REF!="Item do PAA sem execução"</formula>
    </cfRule>
    <cfRule type="expression" dxfId="291" priority="255">
      <formula>#REF!="Item do PAA completamente executado"</formula>
    </cfRule>
  </conditionalFormatting>
  <conditionalFormatting sqref="K15">
    <cfRule type="expression" dxfId="290" priority="250">
      <formula>#REF!="Item do PAA completamente executado"</formula>
    </cfRule>
    <cfRule type="expression" dxfId="289" priority="251">
      <formula>#REF!="Item do PAA com execução interrompida"</formula>
    </cfRule>
    <cfRule type="expression" dxfId="288" priority="252">
      <formula>#REF!="Item do PAA sem execução"</formula>
    </cfRule>
  </conditionalFormatting>
  <conditionalFormatting sqref="K15:K19">
    <cfRule type="expression" dxfId="287" priority="239">
      <formula>#REF!="Item do PAA com execução iniciada"</formula>
    </cfRule>
  </conditionalFormatting>
  <conditionalFormatting sqref="K15:K23">
    <cfRule type="expression" dxfId="286" priority="253">
      <formula>#REF!="Sim"</formula>
    </cfRule>
  </conditionalFormatting>
  <conditionalFormatting sqref="K16:K18">
    <cfRule type="expression" dxfId="285" priority="242">
      <formula>#REF!="Item do PAA sem execução"</formula>
    </cfRule>
    <cfRule type="expression" dxfId="284" priority="241">
      <formula>#REF!="Item do PAA com execução interrompida"</formula>
    </cfRule>
    <cfRule type="expression" dxfId="283" priority="240">
      <formula>#REF!="Item do PAA completamente executado"</formula>
    </cfRule>
  </conditionalFormatting>
  <conditionalFormatting sqref="K17">
    <cfRule type="expression" dxfId="282" priority="243">
      <formula>#REF!="Item do PAA com execução iniciada"</formula>
    </cfRule>
    <cfRule type="expression" dxfId="281" priority="246">
      <formula>#REF!="Item do PAA sem execução"</formula>
    </cfRule>
    <cfRule type="expression" dxfId="280" priority="244">
      <formula>#REF!="Item do PAA completamente executado"</formula>
    </cfRule>
    <cfRule type="expression" dxfId="279" priority="245">
      <formula>#REF!="Item do PAA com execução interrompida"</formula>
    </cfRule>
  </conditionalFormatting>
  <conditionalFormatting sqref="K18">
    <cfRule type="expression" dxfId="278" priority="237">
      <formula>#REF!="Item do PAA com execução interrompida"</formula>
    </cfRule>
    <cfRule type="expression" dxfId="277" priority="236">
      <formula>#REF!="Item do PAA completamente executado"</formula>
    </cfRule>
    <cfRule type="expression" dxfId="276" priority="235">
      <formula>#REF!="Item do PAA com execução iniciada"</formula>
    </cfRule>
    <cfRule type="expression" dxfId="275" priority="238">
      <formula>#REF!="Item do PAA sem execução"</formula>
    </cfRule>
  </conditionalFormatting>
  <conditionalFormatting sqref="K19">
    <cfRule type="expression" dxfId="274" priority="249">
      <formula>#REF!="Item do PAA sem execução"</formula>
    </cfRule>
    <cfRule type="expression" dxfId="273" priority="247">
      <formula>#REF!="Item do PAA completamente executado"</formula>
    </cfRule>
    <cfRule type="expression" dxfId="272" priority="248">
      <formula>#REF!="Item do PAA com execução interrompida"</formula>
    </cfRule>
  </conditionalFormatting>
  <conditionalFormatting sqref="K20:K32">
    <cfRule type="expression" dxfId="271" priority="219">
      <formula>#REF!="Item do PAA sem execução"</formula>
    </cfRule>
    <cfRule type="expression" dxfId="270" priority="218">
      <formula>#REF!="Item do PAA com execução interrompida"</formula>
    </cfRule>
    <cfRule type="expression" dxfId="269" priority="217">
      <formula>#REF!="Item do PAA completamente executado"</formula>
    </cfRule>
    <cfRule type="expression" dxfId="268" priority="216">
      <formula>#REF!="Item do PAA com execução iniciada"</formula>
    </cfRule>
  </conditionalFormatting>
  <conditionalFormatting sqref="K24:K32">
    <cfRule type="expression" dxfId="267" priority="220">
      <formula>#REF!="Sim"</formula>
    </cfRule>
  </conditionalFormatting>
  <conditionalFormatting sqref="K34:K38 L33:M33">
    <cfRule type="expression" dxfId="266" priority="229">
      <formula>#REF!="Sim"</formula>
    </cfRule>
  </conditionalFormatting>
  <conditionalFormatting sqref="K38">
    <cfRule type="expression" dxfId="265" priority="227">
      <formula>#REF!="Item do PAA com execução interrompida"</formula>
    </cfRule>
    <cfRule type="expression" dxfId="264" priority="226">
      <formula>#REF!="Item do PAA completamente executado"</formula>
    </cfRule>
    <cfRule type="expression" dxfId="263" priority="228">
      <formula>#REF!="Item do PAA sem execução"</formula>
    </cfRule>
    <cfRule type="expression" dxfId="262" priority="225">
      <formula>#REF!="Item do PAA com execução iniciada"</formula>
    </cfRule>
  </conditionalFormatting>
  <conditionalFormatting sqref="K39 K272">
    <cfRule type="expression" dxfId="261" priority="375" stopIfTrue="1">
      <formula>#REF!="Item do PAA sem execução"</formula>
    </cfRule>
    <cfRule type="expression" dxfId="260" priority="374" stopIfTrue="1">
      <formula>#REF!="Item do PAA com execução interrompida"</formula>
    </cfRule>
    <cfRule type="expression" dxfId="259" priority="373" stopIfTrue="1">
      <formula>#REF!="Item do PAA completamente executado"</formula>
    </cfRule>
  </conditionalFormatting>
  <conditionalFormatting sqref="K39">
    <cfRule type="expression" dxfId="258" priority="372" stopIfTrue="1">
      <formula>#REF!="Item do PAA com execução iniciada"</formula>
    </cfRule>
  </conditionalFormatting>
  <conditionalFormatting sqref="K40">
    <cfRule type="expression" dxfId="257" priority="301">
      <formula>#REF!="Item do PAA completamente executado"</formula>
    </cfRule>
    <cfRule type="expression" dxfId="256" priority="300">
      <formula>#REF!="Item do PAA com execução iniciada"</formula>
    </cfRule>
    <cfRule type="expression" dxfId="255" priority="304">
      <formula>#REF!="Sim"</formula>
    </cfRule>
    <cfRule type="expression" dxfId="254" priority="303">
      <formula>#REF!="Item do PAA sem execução"</formula>
    </cfRule>
    <cfRule type="expression" dxfId="253" priority="302">
      <formula>#REF!="Item do PAA com execução interrompida"</formula>
    </cfRule>
  </conditionalFormatting>
  <conditionalFormatting sqref="K41">
    <cfRule type="expression" dxfId="252" priority="379" stopIfTrue="1">
      <formula>#REF!="Item do PAA sem execução"</formula>
    </cfRule>
    <cfRule type="expression" dxfId="251" priority="378" stopIfTrue="1">
      <formula>#REF!="Item do PAA com execução interrompida"</formula>
    </cfRule>
    <cfRule type="expression" dxfId="250" priority="377" stopIfTrue="1">
      <formula>#REF!="Item do PAA completamente executado"</formula>
    </cfRule>
    <cfRule type="expression" dxfId="249" priority="376" stopIfTrue="1">
      <formula>#REF!="Item do PAA com execução iniciada"</formula>
    </cfRule>
  </conditionalFormatting>
  <conditionalFormatting sqref="K41:K43 K39 K272:K309 K71:K80 K173:K206 K217:K231 K315:K394 K233:K245 K83:K104">
    <cfRule type="expression" dxfId="248" priority="380" stopIfTrue="1">
      <formula>#REF!="Sim"</formula>
    </cfRule>
  </conditionalFormatting>
  <conditionalFormatting sqref="K41:K50">
    <cfRule type="expression" dxfId="247" priority="205" stopIfTrue="1">
      <formula>#REF!="Item do PAA completamente executado"</formula>
    </cfRule>
    <cfRule type="expression" dxfId="246" priority="206" stopIfTrue="1">
      <formula>#REF!="Item do PAA com execução interrompida"</formula>
    </cfRule>
    <cfRule type="expression" dxfId="245" priority="207" stopIfTrue="1">
      <formula>#REF!="Item do PAA sem execução"</formula>
    </cfRule>
    <cfRule type="expression" dxfId="244" priority="204" stopIfTrue="1">
      <formula>#REF!="Item do PAA com execução iniciada"</formula>
    </cfRule>
  </conditionalFormatting>
  <conditionalFormatting sqref="K44:K50">
    <cfRule type="expression" dxfId="243" priority="208" stopIfTrue="1">
      <formula>#REF!="Sim"</formula>
    </cfRule>
  </conditionalFormatting>
  <conditionalFormatting sqref="K51:K55 K65:K73 K183:K231 K315:K317 K272:K301">
    <cfRule type="expression" dxfId="242" priority="370" stopIfTrue="1">
      <formula>#REF!="Item do PAA com execução iniciada"</formula>
    </cfRule>
  </conditionalFormatting>
  <conditionalFormatting sqref="K51:K55">
    <cfRule type="expression" dxfId="241" priority="371" stopIfTrue="1">
      <formula>#REF!="Sim"</formula>
    </cfRule>
  </conditionalFormatting>
  <conditionalFormatting sqref="K55">
    <cfRule type="expression" dxfId="240" priority="369" stopIfTrue="1">
      <formula>#REF!="Item do PAA sem execução"</formula>
    </cfRule>
    <cfRule type="expression" dxfId="239" priority="368" stopIfTrue="1">
      <formula>#REF!="Item do PAA com execução interrompida"</formula>
    </cfRule>
    <cfRule type="expression" dxfId="238" priority="367" stopIfTrue="1">
      <formula>#REF!="Item do PAA completamente executado"</formula>
    </cfRule>
  </conditionalFormatting>
  <conditionalFormatting sqref="K56">
    <cfRule type="expression" dxfId="237" priority="291">
      <formula>#REF!="Item do PAA com execução interrompida"</formula>
    </cfRule>
    <cfRule type="expression" dxfId="236" priority="290">
      <formula>#REF!="Item do PAA completamente executado"</formula>
    </cfRule>
    <cfRule type="expression" dxfId="235" priority="294">
      <formula>#REF!="Sim"</formula>
    </cfRule>
    <cfRule type="expression" dxfId="234" priority="293">
      <formula>#REF!="Item do PAA com execução iniciada"</formula>
    </cfRule>
    <cfRule type="expression" dxfId="233" priority="292">
      <formula>#REF!="Item do PAA sem execução"</formula>
    </cfRule>
  </conditionalFormatting>
  <conditionalFormatting sqref="K57:K60 K339:K340">
    <cfRule type="expression" dxfId="232" priority="392" stopIfTrue="1">
      <formula>#REF!="Item do PAA sem execução"</formula>
    </cfRule>
    <cfRule type="expression" dxfId="231" priority="391" stopIfTrue="1">
      <formula>#REF!="Item do PAA com execução interrompida"</formula>
    </cfRule>
  </conditionalFormatting>
  <conditionalFormatting sqref="K57:K60">
    <cfRule type="expression" dxfId="230" priority="390" stopIfTrue="1">
      <formula>#REF!="Item do PAA completamente executado"</formula>
    </cfRule>
    <cfRule type="expression" dxfId="229" priority="389" stopIfTrue="1">
      <formula>#REF!="Item do PAA com execução iniciada"</formula>
    </cfRule>
  </conditionalFormatting>
  <conditionalFormatting sqref="K61:K62">
    <cfRule type="expression" dxfId="228" priority="285">
      <formula>#REF!="Item do PAA com execução iniciada"</formula>
    </cfRule>
    <cfRule type="expression" dxfId="227" priority="286">
      <formula>#REF!="Item do PAA completamente executado"</formula>
    </cfRule>
    <cfRule type="expression" dxfId="226" priority="287">
      <formula>#REF!="Item do PAA com execução interrompida"</formula>
    </cfRule>
    <cfRule type="expression" dxfId="225" priority="288">
      <formula>#REF!="Item do PAA sem execução"</formula>
    </cfRule>
    <cfRule type="expression" dxfId="224" priority="289">
      <formula>#REF!="Sim"</formula>
    </cfRule>
  </conditionalFormatting>
  <conditionalFormatting sqref="K63">
    <cfRule type="expression" dxfId="223" priority="280" stopIfTrue="1">
      <formula>#REF!="Item do PAA com execução iniciada"</formula>
    </cfRule>
    <cfRule type="expression" dxfId="222" priority="284" stopIfTrue="1">
      <formula>#REF!="Sim"</formula>
    </cfRule>
  </conditionalFormatting>
  <conditionalFormatting sqref="K63:K74 K207:K231">
    <cfRule type="expression" dxfId="221" priority="281" stopIfTrue="1">
      <formula>#REF!="Item do PAA completamente executado"</formula>
    </cfRule>
    <cfRule type="expression" dxfId="220" priority="282" stopIfTrue="1">
      <formula>#REF!="Item do PAA com execução interrompida"</formula>
    </cfRule>
    <cfRule type="expression" dxfId="219" priority="283" stopIfTrue="1">
      <formula>#REF!="Item do PAA sem execução"</formula>
    </cfRule>
  </conditionalFormatting>
  <conditionalFormatting sqref="K64:K68 K159:K161">
    <cfRule type="expression" dxfId="218" priority="365" stopIfTrue="1">
      <formula>#REF!="Sim"</formula>
    </cfRule>
  </conditionalFormatting>
  <conditionalFormatting sqref="K69">
    <cfRule type="expression" dxfId="217" priority="353" stopIfTrue="1">
      <formula>#REF!="Sim"</formula>
    </cfRule>
  </conditionalFormatting>
  <conditionalFormatting sqref="K70">
    <cfRule type="expression" dxfId="216" priority="277" stopIfTrue="1">
      <formula>#REF!="Sim"</formula>
    </cfRule>
  </conditionalFormatting>
  <conditionalFormatting sqref="K75:K77">
    <cfRule type="expression" dxfId="215" priority="384" stopIfTrue="1">
      <formula>#REF!="Item do PAA sem execução"</formula>
    </cfRule>
    <cfRule type="expression" dxfId="214" priority="383" stopIfTrue="1">
      <formula>#REF!="Item do PAA com execução interrompida"</formula>
    </cfRule>
    <cfRule type="expression" dxfId="213" priority="382" stopIfTrue="1">
      <formula>#REF!="Item do PAA completamente executado"</formula>
    </cfRule>
    <cfRule type="expression" dxfId="212" priority="381" stopIfTrue="1">
      <formula>#REF!="Item do PAA com execução iniciada"</formula>
    </cfRule>
  </conditionalFormatting>
  <conditionalFormatting sqref="K78:K80 K64 K74">
    <cfRule type="expression" dxfId="211" priority="360" stopIfTrue="1">
      <formula>#REF!="Item do PAA com execução iniciada"</formula>
    </cfRule>
  </conditionalFormatting>
  <conditionalFormatting sqref="K78:K80">
    <cfRule type="expression" dxfId="210" priority="359" stopIfTrue="1">
      <formula>#REF!="Item do PAA sem execução"</formula>
    </cfRule>
    <cfRule type="expression" dxfId="209" priority="357" stopIfTrue="1">
      <formula>#REF!="Item do PAA completamente executado"</formula>
    </cfRule>
    <cfRule type="expression" dxfId="208" priority="358" stopIfTrue="1">
      <formula>#REF!="Item do PAA com execução interrompida"</formula>
    </cfRule>
  </conditionalFormatting>
  <conditionalFormatting sqref="K81:K82">
    <cfRule type="expression" dxfId="207" priority="361">
      <formula>#REF!="Item do PAA com execução iniciada"</formula>
    </cfRule>
    <cfRule type="expression" dxfId="206" priority="362">
      <formula>#REF!="Item do PAA completamente executado"</formula>
    </cfRule>
    <cfRule type="expression" dxfId="205" priority="363">
      <formula>#REF!="Item do PAA com execução interrompida"</formula>
    </cfRule>
    <cfRule type="expression" dxfId="204" priority="364">
      <formula>#REF!="Item do PAA sem execução"</formula>
    </cfRule>
    <cfRule type="expression" dxfId="203" priority="366">
      <formula>#REF!="Sim"</formula>
    </cfRule>
  </conditionalFormatting>
  <conditionalFormatting sqref="K83:K85 K89:K96">
    <cfRule type="expression" dxfId="202" priority="341" stopIfTrue="1">
      <formula>#REF!="Item do PAA completamente executado"</formula>
    </cfRule>
  </conditionalFormatting>
  <conditionalFormatting sqref="K83:K96">
    <cfRule type="expression" dxfId="201" priority="340" stopIfTrue="1">
      <formula>#REF!="Item do PAA com execução iniciada"</formula>
    </cfRule>
  </conditionalFormatting>
  <conditionalFormatting sqref="K95:K96">
    <cfRule type="expression" dxfId="200" priority="338" stopIfTrue="1">
      <formula>#REF!="Item do PAA com execução interrompida"</formula>
    </cfRule>
    <cfRule type="expression" dxfId="199" priority="339" stopIfTrue="1">
      <formula>#REF!="Item do PAA sem execução"</formula>
    </cfRule>
  </conditionalFormatting>
  <conditionalFormatting sqref="K95:K104">
    <cfRule type="expression" dxfId="198" priority="344" stopIfTrue="1">
      <formula>#REF!="Item do PAA com execução iniciada"</formula>
    </cfRule>
    <cfRule type="expression" dxfId="197" priority="345" stopIfTrue="1">
      <formula>#REF!="Item do PAA completamente executado"</formula>
    </cfRule>
  </conditionalFormatting>
  <conditionalFormatting sqref="K98:K100">
    <cfRule type="expression" dxfId="196" priority="347" stopIfTrue="1">
      <formula>#REF!="Item do PAA sem execução"</formula>
    </cfRule>
    <cfRule type="expression" dxfId="195" priority="346" stopIfTrue="1">
      <formula>#REF!="Item do PAA com execução interrompida"</formula>
    </cfRule>
  </conditionalFormatting>
  <conditionalFormatting sqref="K101:K103">
    <cfRule type="expression" dxfId="194" priority="342" stopIfTrue="1">
      <formula>#REF!="Item do PAA com execução interrompida"</formula>
    </cfRule>
    <cfRule type="expression" dxfId="193" priority="343" stopIfTrue="1">
      <formula>#REF!="Item do PAA sem execução"</formula>
    </cfRule>
  </conditionalFormatting>
  <conditionalFormatting sqref="K104">
    <cfRule type="expression" dxfId="192" priority="349" stopIfTrue="1">
      <formula>#REF!="Item do PAA sem execução"</formula>
    </cfRule>
    <cfRule type="expression" dxfId="191" priority="348" stopIfTrue="1">
      <formula>#REF!="Item do PAA com execução interrompida"</formula>
    </cfRule>
  </conditionalFormatting>
  <conditionalFormatting sqref="K105:K113">
    <cfRule type="expression" dxfId="190" priority="52" stopIfTrue="1">
      <formula>#REF!="Item do PAA com execução interrompida"</formula>
    </cfRule>
    <cfRule type="expression" dxfId="189" priority="51" stopIfTrue="1">
      <formula>#REF!="Item do PAA completamente executado"</formula>
    </cfRule>
    <cfRule type="expression" dxfId="188" priority="50" stopIfTrue="1">
      <formula>#REF!="Item do PAA com execução iniciada"</formula>
    </cfRule>
    <cfRule type="expression" dxfId="187" priority="53" stopIfTrue="1">
      <formula>#REF!="Item do PAA sem execução"</formula>
    </cfRule>
    <cfRule type="expression" dxfId="186" priority="54" stopIfTrue="1">
      <formula>#REF!="Sim"</formula>
    </cfRule>
  </conditionalFormatting>
  <conditionalFormatting sqref="K114:K116">
    <cfRule type="expression" dxfId="185" priority="96">
      <formula>#REF!="Item do PAA sem execução"</formula>
    </cfRule>
    <cfRule type="expression" dxfId="184" priority="94">
      <formula>#REF!="Item do PAA completamente executado"</formula>
    </cfRule>
    <cfRule type="expression" dxfId="183" priority="95">
      <formula>#REF!="Item do PAA com execução interrompida"</formula>
    </cfRule>
  </conditionalFormatting>
  <conditionalFormatting sqref="K114:K117">
    <cfRule type="expression" dxfId="182" priority="101">
      <formula>#REF!="Sim"</formula>
    </cfRule>
  </conditionalFormatting>
  <conditionalFormatting sqref="K114:K119">
    <cfRule type="expression" dxfId="181" priority="68">
      <formula>#REF!="Item do PAA com execução iniciada"</formula>
    </cfRule>
  </conditionalFormatting>
  <conditionalFormatting sqref="K117">
    <cfRule type="expression" dxfId="180" priority="100">
      <formula>#REF!="Item do PAA sem execução"</formula>
    </cfRule>
    <cfRule type="expression" dxfId="179" priority="99">
      <formula>#REF!="Item do PAA com execução interrompida"</formula>
    </cfRule>
    <cfRule type="expression" dxfId="178" priority="98">
      <formula>#REF!="Item do PAA completamente executado"</formula>
    </cfRule>
  </conditionalFormatting>
  <conditionalFormatting sqref="K118">
    <cfRule type="expression" dxfId="177" priority="74">
      <formula>#REF!="Item do PAA sem execução"</formula>
    </cfRule>
    <cfRule type="expression" dxfId="176" priority="73">
      <formula>#REF!="Item do PAA completamente executado"</formula>
    </cfRule>
    <cfRule type="expression" dxfId="175" priority="62">
      <formula>#REF!="Sim"</formula>
    </cfRule>
    <cfRule type="expression" dxfId="174" priority="61">
      <formula>#REF!="Item do PAA com execução interrompida"</formula>
    </cfRule>
  </conditionalFormatting>
  <conditionalFormatting sqref="K119">
    <cfRule type="expression" dxfId="173" priority="66">
      <formula>#REF!="Item do PAA sem execução"</formula>
    </cfRule>
    <cfRule type="expression" dxfId="172" priority="64">
      <formula>#REF!="Item do PAA completamente executado"</formula>
    </cfRule>
    <cfRule type="expression" dxfId="171" priority="63">
      <formula>#REF!="Item do PAA com execução iniciada"</formula>
    </cfRule>
    <cfRule type="expression" dxfId="170" priority="69">
      <formula>#REF!="Item do PAA com execução interrompida"</formula>
    </cfRule>
    <cfRule type="expression" dxfId="169" priority="60">
      <formula>#REF!="Item do PAA completamente executado"</formula>
    </cfRule>
    <cfRule type="expression" dxfId="168" priority="65">
      <formula>#REF!="Item do PAA com execução interrompida"</formula>
    </cfRule>
    <cfRule type="expression" dxfId="167" priority="71">
      <formula>#REF!="Sim"</formula>
    </cfRule>
    <cfRule type="expression" dxfId="166" priority="70">
      <formula>#REF!="Item do PAA sem execução"</formula>
    </cfRule>
    <cfRule type="expression" dxfId="165" priority="67">
      <formula>#REF!="Sim"</formula>
    </cfRule>
  </conditionalFormatting>
  <conditionalFormatting sqref="K120 K122:K134">
    <cfRule type="expression" dxfId="164" priority="88">
      <formula>#REF!="Item do PAA sem execução"</formula>
    </cfRule>
    <cfRule type="expression" dxfId="163" priority="86">
      <formula>#REF!="Item do PAA completamente executado"</formula>
    </cfRule>
    <cfRule type="expression" dxfId="162" priority="85">
      <formula>#REF!="Item do PAA com execução iniciada"</formula>
    </cfRule>
  </conditionalFormatting>
  <conditionalFormatting sqref="K120:K134">
    <cfRule type="expression" dxfId="161" priority="87">
      <formula>#REF!="Item do PAA com execução interrompida"</formula>
    </cfRule>
    <cfRule type="expression" dxfId="160" priority="92">
      <formula>#REF!="Sim"</formula>
    </cfRule>
  </conditionalFormatting>
  <conditionalFormatting sqref="K121">
    <cfRule type="expression" dxfId="159" priority="91">
      <formula>#REF!="Item do PAA sem execução"</formula>
    </cfRule>
    <cfRule type="expression" dxfId="158" priority="90">
      <formula>#REF!="Item do PAA completamente executado"</formula>
    </cfRule>
    <cfRule type="expression" dxfId="157" priority="89">
      <formula>#REF!="Item do PAA com execução iniciada"</formula>
    </cfRule>
  </conditionalFormatting>
  <conditionalFormatting sqref="K135:K137">
    <cfRule type="expression" dxfId="156" priority="84">
      <formula>#REF!="Sim"</formula>
    </cfRule>
    <cfRule type="expression" dxfId="155" priority="83">
      <formula>#REF!="Item do PAA sem execução"</formula>
    </cfRule>
    <cfRule type="expression" dxfId="154" priority="82">
      <formula>#REF!="Item do PAA com execução interrompida"</formula>
    </cfRule>
    <cfRule type="expression" dxfId="153" priority="81">
      <formula>#REF!="Item do PAA completamente executado"</formula>
    </cfRule>
  </conditionalFormatting>
  <conditionalFormatting sqref="K135:K138">
    <cfRule type="expression" dxfId="152" priority="75">
      <formula>#REF!="Item do PAA com execução iniciada"</formula>
    </cfRule>
  </conditionalFormatting>
  <conditionalFormatting sqref="K138">
    <cfRule type="expression" dxfId="151" priority="79">
      <formula>#REF!="Sim"</formula>
    </cfRule>
    <cfRule type="expression" dxfId="150" priority="76">
      <formula>#REF!="Item do PAA completamente executado"</formula>
    </cfRule>
    <cfRule type="expression" dxfId="149" priority="77">
      <formula>#REF!="Item do PAA com execução interrompida"</formula>
    </cfRule>
    <cfRule type="expression" dxfId="148" priority="78">
      <formula>#REF!="Item do PAA sem execução"</formula>
    </cfRule>
  </conditionalFormatting>
  <conditionalFormatting sqref="K139">
    <cfRule type="expression" dxfId="147" priority="117">
      <formula>#REF!="Item do PAA sem execução"</formula>
    </cfRule>
    <cfRule type="expression" dxfId="146" priority="110">
      <formula>AN139="Sim"</formula>
    </cfRule>
    <cfRule type="expression" dxfId="145" priority="111">
      <formula>#REF!="Item do PAA com execução iniciada"</formula>
    </cfRule>
    <cfRule type="expression" dxfId="144" priority="112">
      <formula>#REF!="Item do PAA com execução interrompida"</formula>
    </cfRule>
    <cfRule type="expression" dxfId="143" priority="113">
      <formula>AP139="Sim"</formula>
    </cfRule>
    <cfRule type="expression" dxfId="142" priority="114">
      <formula>#REF!="Item do PAA com execução iniciada"</formula>
    </cfRule>
    <cfRule type="expression" dxfId="141" priority="115">
      <formula>#REF!="Item do PAA completamente executado"</formula>
    </cfRule>
    <cfRule type="expression" dxfId="140" priority="116">
      <formula>#REF!="Item do PAA com execução interrompida"</formula>
    </cfRule>
    <cfRule type="expression" dxfId="139" priority="108">
      <formula>#REF!="Item do PAA sem execução"</formula>
    </cfRule>
    <cfRule type="expression" dxfId="138" priority="109">
      <formula>#REF!="Item do PAA completamente executado"</formula>
    </cfRule>
  </conditionalFormatting>
  <conditionalFormatting sqref="K140:K142 K271">
    <cfRule type="expression" dxfId="137" priority="210">
      <formula>#REF!="Sim"</formula>
    </cfRule>
  </conditionalFormatting>
  <conditionalFormatting sqref="K140:K142">
    <cfRule type="expression" dxfId="136" priority="103">
      <formula>#REF!="Item do PAA com execução iniciada"</formula>
    </cfRule>
    <cfRule type="expression" dxfId="135" priority="104">
      <formula>#REF!="Item do PAA completamente executado"</formula>
    </cfRule>
    <cfRule type="expression" dxfId="134" priority="105">
      <formula>#REF!="Item do PAA com execução interrompida"</formula>
    </cfRule>
    <cfRule type="expression" dxfId="133" priority="106">
      <formula>#REF!="Item do PAA sem execução"</formula>
    </cfRule>
  </conditionalFormatting>
  <conditionalFormatting sqref="K143:K154">
    <cfRule type="expression" dxfId="132" priority="8">
      <formula>#REF!="Item do PAA completamente executado"</formula>
    </cfRule>
    <cfRule type="expression" dxfId="131" priority="7">
      <formula>#REF!="Item do PAA com execução iniciada"</formula>
    </cfRule>
    <cfRule type="expression" dxfId="130" priority="10">
      <formula>#REF!="Item do PAA sem execução"</formula>
    </cfRule>
    <cfRule type="expression" dxfId="129" priority="6">
      <formula>AP143="Sim"</formula>
    </cfRule>
    <cfRule type="expression" dxfId="128" priority="9">
      <formula>#REF!="Item do PAA com execução interrompida"</formula>
    </cfRule>
  </conditionalFormatting>
  <conditionalFormatting sqref="K155:K158">
    <cfRule type="expression" dxfId="127" priority="3">
      <formula>#REF!="Item do PAA com execução interrompida"</formula>
    </cfRule>
    <cfRule type="expression" dxfId="126" priority="5">
      <formula>#REF!="Sim"</formula>
    </cfRule>
    <cfRule type="expression" dxfId="125" priority="4">
      <formula>#REF!="Item do PAA sem execução"</formula>
    </cfRule>
    <cfRule type="expression" dxfId="124" priority="1">
      <formula>#REF!="Item do PAA com execução iniciada"</formula>
    </cfRule>
    <cfRule type="expression" dxfId="123" priority="2">
      <formula>#REF!="Item do PAA completamente executado"</formula>
    </cfRule>
  </conditionalFormatting>
  <conditionalFormatting sqref="K159:K161 K233:K246">
    <cfRule type="expression" dxfId="122" priority="354" stopIfTrue="1">
      <formula>#REF!="Item do PAA com execução iniciada"</formula>
    </cfRule>
    <cfRule type="expression" dxfId="121" priority="356" stopIfTrue="1">
      <formula>#REF!="Item do PAA com execução interrompida"</formula>
    </cfRule>
  </conditionalFormatting>
  <conditionalFormatting sqref="K159:K161">
    <cfRule type="expression" dxfId="120" priority="355" stopIfTrue="1">
      <formula>#REF!="Item do PAA completamente executado"</formula>
    </cfRule>
  </conditionalFormatting>
  <conditionalFormatting sqref="K159:K171 K233:K246">
    <cfRule type="expression" dxfId="119" priority="312" stopIfTrue="1">
      <formula>#REF!="Item do PAA sem execução"</formula>
    </cfRule>
  </conditionalFormatting>
  <conditionalFormatting sqref="K162:K171">
    <cfRule type="expression" dxfId="118" priority="309" stopIfTrue="1">
      <formula>#REF!="Item do PAA com execução iniciada"</formula>
    </cfRule>
    <cfRule type="expression" dxfId="117" priority="311" stopIfTrue="1">
      <formula>#REF!="Item do PAA com execução interrompida"</formula>
    </cfRule>
    <cfRule type="expression" dxfId="116" priority="310" stopIfTrue="1">
      <formula>#REF!="Item do PAA completamente executado"</formula>
    </cfRule>
  </conditionalFormatting>
  <conditionalFormatting sqref="K163:K164">
    <cfRule type="expression" dxfId="115" priority="313" stopIfTrue="1">
      <formula>#REF!="Sim"</formula>
    </cfRule>
  </conditionalFormatting>
  <conditionalFormatting sqref="K166:K171">
    <cfRule type="expression" dxfId="114" priority="336" stopIfTrue="1">
      <formula>#REF!="Sim"</formula>
    </cfRule>
  </conditionalFormatting>
  <conditionalFormatting sqref="K172">
    <cfRule type="expression" dxfId="113" priority="331">
      <formula>#REF!="Item do PAA com execução iniciada"</formula>
    </cfRule>
    <cfRule type="expression" dxfId="112" priority="333">
      <formula>#REF!="Item do PAA com execução interrompida"</formula>
    </cfRule>
    <cfRule type="expression" dxfId="111" priority="334">
      <formula>#REF!="Item do PAA sem execução"</formula>
    </cfRule>
    <cfRule type="expression" dxfId="110" priority="337">
      <formula>#REF!="Sim"</formula>
    </cfRule>
    <cfRule type="expression" dxfId="109" priority="332">
      <formula>#REF!="Item do PAA completamente executado"</formula>
    </cfRule>
  </conditionalFormatting>
  <conditionalFormatting sqref="K173:K182">
    <cfRule type="expression" dxfId="108" priority="314" stopIfTrue="1">
      <formula>#REF!="Item do PAA com execução iniciada"</formula>
    </cfRule>
  </conditionalFormatting>
  <conditionalFormatting sqref="K173:K191">
    <cfRule type="expression" dxfId="107" priority="315" stopIfTrue="1">
      <formula>#REF!="Item do PAA completamente executado"</formula>
    </cfRule>
  </conditionalFormatting>
  <conditionalFormatting sqref="K173:K206">
    <cfRule type="expression" dxfId="106" priority="316" stopIfTrue="1">
      <formula>#REF!="Item do PAA com execução interrompida"</formula>
    </cfRule>
    <cfRule type="expression" dxfId="105" priority="317" stopIfTrue="1">
      <formula>#REF!="Item do PAA sem execução"</formula>
    </cfRule>
  </conditionalFormatting>
  <conditionalFormatting sqref="K192:K206">
    <cfRule type="expression" dxfId="104" priority="335" stopIfTrue="1">
      <formula>#REF!="Item do PAA completamente executado"</formula>
    </cfRule>
  </conditionalFormatting>
  <conditionalFormatting sqref="K232">
    <cfRule type="expression" dxfId="103" priority="403">
      <formula>#REF!="Item do PAA com execução interrompida"</formula>
    </cfRule>
    <cfRule type="expression" dxfId="102" priority="404">
      <formula>#REF!="Item do PAA sem execução"</formula>
    </cfRule>
    <cfRule type="expression" dxfId="101" priority="406">
      <formula>#REF!="Sim"</formula>
    </cfRule>
    <cfRule type="expression" dxfId="100" priority="402">
      <formula>#REF!="Item do PAA completamente executado"</formula>
    </cfRule>
    <cfRule type="expression" dxfId="99" priority="401">
      <formula>#REF!="Item do PAA com execução iniciada"</formula>
    </cfRule>
  </conditionalFormatting>
  <conditionalFormatting sqref="K246">
    <cfRule type="expression" dxfId="98" priority="279" stopIfTrue="1">
      <formula>#REF!="Sim"</formula>
    </cfRule>
    <cfRule type="expression" dxfId="97" priority="278" stopIfTrue="1">
      <formula>#REF!="Item do PAA completamente executado"</formula>
    </cfRule>
  </conditionalFormatting>
  <conditionalFormatting sqref="K254:K255">
    <cfRule type="expression" dxfId="96" priority="193" stopIfTrue="1">
      <formula>#REF!="Sim"</formula>
    </cfRule>
    <cfRule type="expression" dxfId="95" priority="186" stopIfTrue="1">
      <formula>#REF!="Item do PAA completamente executado"</formula>
    </cfRule>
    <cfRule type="expression" dxfId="94" priority="185" stopIfTrue="1">
      <formula>#REF!="Item do PAA com execução iniciada"</formula>
    </cfRule>
    <cfRule type="expression" dxfId="93" priority="187" stopIfTrue="1">
      <formula>#REF!="Item do PAA com execução interrompida"</formula>
    </cfRule>
    <cfRule type="expression" dxfId="92" priority="188" stopIfTrue="1">
      <formula>#REF!="Item do PAA sem execução"</formula>
    </cfRule>
  </conditionalFormatting>
  <conditionalFormatting sqref="K256">
    <cfRule type="expression" dxfId="91" priority="13">
      <formula>#REF!="Item do PAA com execução interrompida"</formula>
    </cfRule>
    <cfRule type="expression" dxfId="90" priority="12">
      <formula>#REF!="Item do PAA completamente executado"</formula>
    </cfRule>
    <cfRule type="expression" dxfId="89" priority="11">
      <formula>#REF!="Item do PAA com execução iniciada"</formula>
    </cfRule>
    <cfRule type="expression" dxfId="88" priority="15">
      <formula>#REF!="Sim"</formula>
    </cfRule>
    <cfRule type="expression" dxfId="87" priority="14">
      <formula>#REF!="Item do PAA sem execução"</formula>
    </cfRule>
  </conditionalFormatting>
  <conditionalFormatting sqref="K257">
    <cfRule type="expression" dxfId="86" priority="194" stopIfTrue="1">
      <formula>#REF!="Item do PAA com execução iniciada"</formula>
    </cfRule>
    <cfRule type="expression" dxfId="85" priority="198" stopIfTrue="1">
      <formula>#REF!="Sim"</formula>
    </cfRule>
    <cfRule type="expression" dxfId="84" priority="197" stopIfTrue="1">
      <formula>#REF!="Item do PAA sem execução"</formula>
    </cfRule>
    <cfRule type="expression" dxfId="83" priority="196" stopIfTrue="1">
      <formula>#REF!="Item do PAA com execução interrompida"</formula>
    </cfRule>
    <cfRule type="expression" dxfId="82" priority="195" stopIfTrue="1">
      <formula>#REF!="Item do PAA completamente executado"</formula>
    </cfRule>
  </conditionalFormatting>
  <conditionalFormatting sqref="K258">
    <cfRule type="expression" dxfId="81" priority="20">
      <formula>#REF!="Sim"</formula>
    </cfRule>
    <cfRule type="expression" dxfId="80" priority="19">
      <formula>#REF!="Item do PAA sem execução"</formula>
    </cfRule>
    <cfRule type="expression" dxfId="79" priority="18">
      <formula>#REF!="Item do PAA com execução interrompida"</formula>
    </cfRule>
    <cfRule type="expression" dxfId="78" priority="17">
      <formula>#REF!="Item do PAA completamente executado"</formula>
    </cfRule>
    <cfRule type="expression" dxfId="77" priority="16">
      <formula>#REF!="Item do PAA com execução iniciada"</formula>
    </cfRule>
  </conditionalFormatting>
  <conditionalFormatting sqref="K259:K262">
    <cfRule type="expression" dxfId="76" priority="130" stopIfTrue="1">
      <formula>#REF!="Item do PAA com execução iniciada"</formula>
    </cfRule>
    <cfRule type="expression" dxfId="75" priority="131" stopIfTrue="1">
      <formula>#REF!="Item do PAA completamente executado"</formula>
    </cfRule>
    <cfRule type="expression" dxfId="74" priority="132" stopIfTrue="1">
      <formula>#REF!="Item do PAA com execução interrompida"</formula>
    </cfRule>
    <cfRule type="expression" dxfId="73" priority="133" stopIfTrue="1">
      <formula>#REF!="Item do PAA sem execução"</formula>
    </cfRule>
    <cfRule type="expression" dxfId="72" priority="134" stopIfTrue="1">
      <formula>#REF!="Sim"</formula>
    </cfRule>
  </conditionalFormatting>
  <conditionalFormatting sqref="K262">
    <cfRule type="expression" dxfId="71" priority="128" stopIfTrue="1">
      <formula>#REF!="Item do PAA com execução interrompida"</formula>
    </cfRule>
    <cfRule type="expression" dxfId="70" priority="129" stopIfTrue="1">
      <formula>#REF!="Item do PAA sem execução"</formula>
    </cfRule>
    <cfRule type="expression" dxfId="69" priority="126" stopIfTrue="1">
      <formula>#REF!="Item do PAA com execução iniciada"</formula>
    </cfRule>
    <cfRule type="expression" dxfId="68" priority="127" stopIfTrue="1">
      <formula>#REF!="Item do PAA completamente executado"</formula>
    </cfRule>
  </conditionalFormatting>
  <conditionalFormatting sqref="K263">
    <cfRule type="expression" dxfId="67" priority="174">
      <formula>#REF!="Item do PAA sem execução"</formula>
    </cfRule>
    <cfRule type="expression" dxfId="66" priority="173">
      <formula>#REF!="Item do PAA com execução interrompida"</formula>
    </cfRule>
    <cfRule type="expression" dxfId="65" priority="172">
      <formula>#REF!="Item do PAA com execução iniciada"</formula>
    </cfRule>
    <cfRule type="expression" dxfId="64" priority="171">
      <formula>#REF!="Item do PAA completamente executado"</formula>
    </cfRule>
    <cfRule type="expression" dxfId="63" priority="179">
      <formula>#REF!="Item do PAA sem execução"</formula>
    </cfRule>
    <cfRule type="expression" dxfId="62" priority="175">
      <formula>#REF!="Sim"</formula>
    </cfRule>
    <cfRule type="expression" dxfId="61" priority="180">
      <formula>#REF!="Sim"</formula>
    </cfRule>
    <cfRule type="expression" dxfId="60" priority="178">
      <formula>#REF!="Item do PAA com execução interrompida"</formula>
    </cfRule>
    <cfRule type="expression" dxfId="59" priority="177">
      <formula>#REF!="Item do PAA completamente executado"</formula>
    </cfRule>
    <cfRule type="expression" dxfId="58" priority="176">
      <formula>#REF!="Item do PAA com execução iniciada"</formula>
    </cfRule>
  </conditionalFormatting>
  <conditionalFormatting sqref="K264:K270">
    <cfRule type="expression" dxfId="57" priority="120" stopIfTrue="1">
      <formula>#REF!="Item do PAA com execução interrompida"</formula>
    </cfRule>
    <cfRule type="expression" dxfId="56" priority="121" stopIfTrue="1">
      <formula>#REF!="Item do PAA sem execução"</formula>
    </cfRule>
    <cfRule type="expression" dxfId="55" priority="118" stopIfTrue="1">
      <formula>#REF!="Item do PAA com execução iniciada"</formula>
    </cfRule>
    <cfRule type="expression" dxfId="54" priority="119" stopIfTrue="1">
      <formula>#REF!="Item do PAA completamente executado"</formula>
    </cfRule>
    <cfRule type="expression" dxfId="53" priority="122" stopIfTrue="1">
      <formula>#REF!="Sim"</formula>
    </cfRule>
  </conditionalFormatting>
  <conditionalFormatting sqref="K271">
    <cfRule type="expression" dxfId="52" priority="212">
      <formula>#REF!="Item do PAA completamente executado"</formula>
    </cfRule>
    <cfRule type="expression" dxfId="51" priority="213">
      <formula>#REF!="Item do PAA com execução interrompida"</formula>
    </cfRule>
    <cfRule type="expression" dxfId="50" priority="214">
      <formula>#REF!="Item do PAA sem execução"</formula>
    </cfRule>
    <cfRule type="expression" dxfId="49" priority="211">
      <formula>#REF!="Item do PAA com execução iniciada"</formula>
    </cfRule>
  </conditionalFormatting>
  <conditionalFormatting sqref="K273:K314">
    <cfRule type="expression" dxfId="48" priority="27" stopIfTrue="1">
      <formula>#REF!="Item do PAA sem execução"</formula>
    </cfRule>
  </conditionalFormatting>
  <conditionalFormatting sqref="K273:K317">
    <cfRule type="expression" dxfId="47" priority="26" stopIfTrue="1">
      <formula>#REF!="Item do PAA com execução interrompida"</formula>
    </cfRule>
  </conditionalFormatting>
  <conditionalFormatting sqref="K302:K314">
    <cfRule type="expression" dxfId="46" priority="25" stopIfTrue="1">
      <formula>#REF!="Item do PAA completamente executado"</formula>
    </cfRule>
    <cfRule type="expression" dxfId="45" priority="24" stopIfTrue="1">
      <formula>#REF!="Item do PAA com execução iniciada"</formula>
    </cfRule>
  </conditionalFormatting>
  <conditionalFormatting sqref="K310:K314">
    <cfRule type="expression" dxfId="44" priority="44" stopIfTrue="1">
      <formula>#REF!="Sim"</formula>
    </cfRule>
  </conditionalFormatting>
  <conditionalFormatting sqref="K315:K336">
    <cfRule type="expression" dxfId="43" priority="308" stopIfTrue="1">
      <formula>#REF!="Item do PAA sem execução"</formula>
    </cfRule>
  </conditionalFormatting>
  <conditionalFormatting sqref="K318:K336">
    <cfRule type="expression" dxfId="42" priority="305" stopIfTrue="1">
      <formula>#REF!="Item do PAA com execução iniciada"</formula>
    </cfRule>
    <cfRule type="expression" dxfId="41" priority="306" stopIfTrue="1">
      <formula>#REF!="Item do PAA completamente executado"</formula>
    </cfRule>
    <cfRule type="expression" dxfId="40" priority="307" stopIfTrue="1">
      <formula>#REF!="Item do PAA com execução interrompida"</formula>
    </cfRule>
  </conditionalFormatting>
  <conditionalFormatting sqref="K337:K338">
    <cfRule type="expression" dxfId="39" priority="397" stopIfTrue="1">
      <formula>#REF!="Item do PAA com execução interrompida"</formula>
    </cfRule>
    <cfRule type="expression" dxfId="38" priority="398" stopIfTrue="1">
      <formula>#REF!="Item do PAA sem execução"</formula>
    </cfRule>
  </conditionalFormatting>
  <conditionalFormatting sqref="K337:K346 K9">
    <cfRule type="expression" dxfId="37" priority="393" stopIfTrue="1">
      <formula>#REF!="Item do PAA com execução iniciada"</formula>
    </cfRule>
  </conditionalFormatting>
  <conditionalFormatting sqref="K341:K346">
    <cfRule type="expression" dxfId="36" priority="400" stopIfTrue="1">
      <formula>#REF!="Item do PAA sem execução"</formula>
    </cfRule>
    <cfRule type="expression" dxfId="35" priority="399" stopIfTrue="1">
      <formula>#REF!="Item do PAA com execução interrompida"</formula>
    </cfRule>
  </conditionalFormatting>
  <conditionalFormatting sqref="K347:K880">
    <cfRule type="expression" dxfId="34" priority="387" stopIfTrue="1">
      <formula>#REF!="Item do PAA com execução interrompida"</formula>
    </cfRule>
    <cfRule type="expression" dxfId="33" priority="386" stopIfTrue="1">
      <formula>#REF!="Item do PAA completamente executado"</formula>
    </cfRule>
    <cfRule type="expression" dxfId="32" priority="385" stopIfTrue="1">
      <formula>#REF!="Item do PAA com execução iniciada"</formula>
    </cfRule>
    <cfRule type="expression" dxfId="31" priority="388" stopIfTrue="1">
      <formula>#REF!="Item do PAA sem execução"</formula>
    </cfRule>
  </conditionalFormatting>
  <conditionalFormatting sqref="L33:M33 K34:K38">
    <cfRule type="expression" dxfId="30" priority="224">
      <formula>#REF!="Item do PAA sem execução"</formula>
    </cfRule>
    <cfRule type="expression" dxfId="29" priority="221">
      <formula>#REF!="Item do PAA com execução iniciada"</formula>
    </cfRule>
    <cfRule type="expression" dxfId="28" priority="222">
      <formula>#REF!="Item do PAA completamente executado"</formula>
    </cfRule>
    <cfRule type="expression" dxfId="27" priority="223">
      <formula>#REF!="Item do PAA com execução interrompida"</formula>
    </cfRule>
  </conditionalFormatting>
  <conditionalFormatting sqref="W116:W117 W127">
    <cfRule type="expression" dxfId="26" priority="276">
      <formula>#REF!="Sim"</formula>
    </cfRule>
  </conditionalFormatting>
  <conditionalFormatting sqref="W116:W117">
    <cfRule type="expression" dxfId="25" priority="273">
      <formula>#REF!="Item do PAA com execução interrompida"</formula>
    </cfRule>
    <cfRule type="expression" dxfId="24" priority="272">
      <formula>#REF!="Item do PAA completamente executado"</formula>
    </cfRule>
    <cfRule type="expression" dxfId="23" priority="271">
      <formula>#REF!="Item do PAA com execução iniciada"</formula>
    </cfRule>
    <cfRule type="expression" dxfId="22" priority="274">
      <formula>#REF!="Item do PAA sem execução"</formula>
    </cfRule>
  </conditionalFormatting>
  <conditionalFormatting sqref="W127">
    <cfRule type="expression" dxfId="21" priority="267">
      <formula>#REF!="Item do PAA com execução iniciada"</formula>
    </cfRule>
    <cfRule type="expression" dxfId="20" priority="268">
      <formula>#REF!="Item do PAA completamente executado"</formula>
    </cfRule>
    <cfRule type="expression" dxfId="19" priority="269">
      <formula>#REF!="Item do PAA com execução interrompida"</formula>
    </cfRule>
    <cfRule type="expression" dxfId="18" priority="270">
      <formula>#REF!="Item do PAA sem execução"</formula>
    </cfRule>
  </conditionalFormatting>
  <conditionalFormatting sqref="W169">
    <cfRule type="expression" dxfId="17" priority="275" stopIfTrue="1">
      <formula>#REF!="Sim"</formula>
    </cfRule>
    <cfRule type="expression" dxfId="16" priority="266" stopIfTrue="1">
      <formula>#REF!="Item do PAA sem execução"</formula>
    </cfRule>
    <cfRule type="expression" dxfId="15" priority="265" stopIfTrue="1">
      <formula>#REF!="Item do PAA com execução interrompida"</formula>
    </cfRule>
    <cfRule type="expression" dxfId="14" priority="264" stopIfTrue="1">
      <formula>#REF!="Item do PAA completamente executado"</formula>
    </cfRule>
    <cfRule type="expression" dxfId="13" priority="263" stopIfTrue="1">
      <formula>#REF!="Item do PAA com execução iniciada"</formula>
    </cfRule>
  </conditionalFormatting>
  <conditionalFormatting sqref="Z15:Z16 Z21:Z22">
    <cfRule type="expression" dxfId="12" priority="215">
      <formula>#REF!&lt;$N15</formula>
    </cfRule>
  </conditionalFormatting>
  <conditionalFormatting sqref="Z47 Z329:Z330">
    <cfRule type="expression" dxfId="11" priority="407">
      <formula>$AB47&lt;$N47</formula>
    </cfRule>
  </conditionalFormatting>
  <conditionalFormatting sqref="Z49:Z50 Z52:Z54 Z68:Z70 Z79:Z113 Z159:Z168 Z170:Z171 Z173:Z183">
    <cfRule type="expression" dxfId="10" priority="262">
      <formula>#REF!&lt;$N49</formula>
    </cfRule>
  </conditionalFormatting>
  <conditionalFormatting sqref="Z58">
    <cfRule type="expression" dxfId="9" priority="260">
      <formula>#REF!&lt;$N58</formula>
    </cfRule>
  </conditionalFormatting>
  <conditionalFormatting sqref="Z73:Z77">
    <cfRule type="expression" dxfId="8" priority="259">
      <formula>#REF!&lt;$N73</formula>
    </cfRule>
  </conditionalFormatting>
  <conditionalFormatting sqref="Z114:Z117 Z271">
    <cfRule type="expression" dxfId="7" priority="209">
      <formula>#REF!&lt;$N114</formula>
    </cfRule>
  </conditionalFormatting>
  <conditionalFormatting sqref="Z118">
    <cfRule type="expression" dxfId="6" priority="123">
      <formula>$AB118&lt;$N118</formula>
    </cfRule>
  </conditionalFormatting>
  <conditionalFormatting sqref="Z120:Z134">
    <cfRule type="expression" dxfId="5" priority="125">
      <formula>#REF!&lt;$N120</formula>
    </cfRule>
  </conditionalFormatting>
  <conditionalFormatting sqref="Z121:Z138">
    <cfRule type="expression" dxfId="4" priority="124">
      <formula>#REF!&lt;$N121</formula>
    </cfRule>
  </conditionalFormatting>
  <conditionalFormatting sqref="Z195:Z202">
    <cfRule type="expression" dxfId="3" priority="261">
      <formula>#REF!&lt;$N195</formula>
    </cfRule>
  </conditionalFormatting>
  <conditionalFormatting sqref="Z266">
    <cfRule type="expression" dxfId="2" priority="146">
      <formula>$AB266&lt;$N266</formula>
    </cfRule>
  </conditionalFormatting>
  <conditionalFormatting sqref="Z272:Z282">
    <cfRule type="expression" dxfId="1" priority="22">
      <formula>#REF!&lt;$N272</formula>
    </cfRule>
  </conditionalFormatting>
  <conditionalFormatting sqref="Z317">
    <cfRule type="expression" dxfId="0" priority="21">
      <formula>#REF!&lt;$N317</formula>
    </cfRule>
  </conditionalFormatting>
  <dataValidations count="3">
    <dataValidation operator="equal" allowBlank="1" showInputMessage="1" showErrorMessage="1" promptTitle="Valor estimado" prompt="Valor global da contratação e não o do orçamento do ano" sqref="L139:M139 L143:M154" xr:uid="{00000000-0002-0000-0100-000000000000}">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xr:uid="{00000000-0002-0000-0100-000001000000}">
      <formula1>#REF!</formula1>
    </dataValidation>
    <dataValidation type="list" allowBlank="1" showInputMessage="1" showErrorMessage="1" prompt="Abrangência - Selecione a abrangência da contratação compartilhada." sqref="W180:W183 W170:W177 W120:W126 W79:W115 W128:W168" xr:uid="{00000000-0002-0000-0100-000002000000}">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r:uid="{00000000-0002-0000-0100-000003000000}">
          <x14:formula1>
            <xm:f>Listas_Suspensas!$B$2:$B$51</xm:f>
          </x14:formula1>
          <xm:sqref>E9:E880</xm:sqref>
        </x14:dataValidation>
        <x14:dataValidation type="list" allowBlank="1" showInputMessage="1" showErrorMessage="1" prompt="Mês do início da elaboração do DFD, ETP, TR..." xr:uid="{00000000-0002-0000-0100-000004000000}">
          <x14:formula1>
            <xm:f>Listas_Suspensas!$L$2:$L$25</xm:f>
          </x14:formula1>
          <xm:sqref>R9:R880</xm:sqref>
        </x14:dataValidation>
        <x14:dataValidation type="list" allowBlank="1" showInputMessage="1" showErrorMessage="1" prompt="Será assinada Ata de Registro de Preços?" xr:uid="{00000000-0002-0000-0100-000005000000}">
          <x14:formula1>
            <xm:f>Listas_Suspensas!$D$8</xm:f>
          </x14:formula1>
          <xm:sqref>Q9:Q880</xm:sqref>
        </x14:dataValidation>
        <x14:dataValidation type="list" allowBlank="1" showInputMessage="1" showErrorMessage="1" prompt="Modalidade da contratação" xr:uid="{00000000-0002-0000-0100-000006000000}">
          <x14:formula1>
            <xm:f>Listas_Suspensas!$H$2:$H$17</xm:f>
          </x14:formula1>
          <xm:sqref>P9:P880</xm:sqref>
        </x14:dataValidation>
        <x14:dataValidation type="list" allowBlank="1" showInputMessage="1" showErrorMessage="1" prompt="Selecione o mês de conclusão da contratação." xr:uid="{00000000-0002-0000-0100-000007000000}">
          <x14:formula1>
            <xm:f>Listas_Suspensas!$P$2:$P$13</xm:f>
          </x14:formula1>
          <xm:sqref>T9:T880</xm:sqref>
        </x14:dataValidation>
        <x14:dataValidation type="list" allowBlank="1" showInputMessage="1" showErrorMessage="1" prompt="Selecione o nível de prioridade." xr:uid="{00000000-0002-0000-0100-000008000000}">
          <x14:formula1>
            <xm:f>Listas_Suspensas!$D$2:$D$4</xm:f>
          </x14:formula1>
          <xm:sqref>O9:O880</xm:sqref>
        </x14:dataValidation>
        <x14:dataValidation type="list" allowBlank="1" showInputMessage="1" showErrorMessage="1" prompt="Mês do envio do PROAD instruído à DADM / DOF." xr:uid="{00000000-0002-0000-0100-000009000000}">
          <x14:formula1>
            <xm:f>Listas_Suspensas!$N$2:$N$21</xm:f>
          </x14:formula1>
          <xm:sqref>S9:S880</xm:sqref>
        </x14:dataValidation>
        <x14:dataValidation type="list" allowBlank="1" showInputMessage="1" showErrorMessage="1" promptTitle="Sigla da área" prompt="Selecione a área demandante / requisitante." xr:uid="{00000000-0002-0000-0100-00000A000000}">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r:uid="{00000000-0002-0000-0100-00000B000000}">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r:uid="{00000000-0002-0000-0100-00000C000000}">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r:uid="{00000000-0002-0000-0100-00000D000000}">
          <x14:formula1>
            <xm:f>Listas_Suspensas!$B$2:$B$51</xm:f>
          </x14:formula1>
          <xm:sqref>C9:C246 C254:C880</xm:sqref>
        </x14:dataValidation>
        <x14:dataValidation type="list" allowBlank="1" showInputMessage="1" showErrorMessage="1" xr:uid="{00000000-0002-0000-0100-00000E000000}">
          <x14:formula1>
            <xm:f>Listas_Suspensas!$AB$2:$AB$4</xm:f>
          </x14:formula1>
          <xm:sqref>V9:V268 V271:V880</xm:sqref>
        </x14:dataValidation>
        <x14:dataValidation type="list" allowBlank="1" showInputMessage="1" showErrorMessage="1" xr:uid="{00000000-0002-0000-0100-00000F000000}">
          <x14:formula1>
            <xm:f>Listas_Suspensas!$D$8</xm:f>
          </x14:formula1>
          <xm:sqref>U9:U268 U271:U880</xm:sqref>
        </x14:dataValidation>
        <x14:dataValidation type="list" allowBlank="1" showInputMessage="1" showErrorMessage="1" prompt="Abrangência - Selecione a abrangência da contratação compartilhada." xr:uid="{00000000-0002-0000-0100-000010000000}">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4"/>
  <sheetViews>
    <sheetView zoomScaleNormal="100" workbookViewId="0">
      <selection activeCell="A17" sqref="A17"/>
    </sheetView>
  </sheetViews>
  <sheetFormatPr defaultColWidth="8.69921875" defaultRowHeight="13.8"/>
  <cols>
    <col min="1" max="1" width="12.69921875" style="82" customWidth="1"/>
    <col min="2" max="16384" width="8.69921875" style="82"/>
  </cols>
  <sheetData>
    <row r="1" spans="1:1">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005"/>
  <sheetViews>
    <sheetView showGridLines="0" workbookViewId="0">
      <pane ySplit="1" topLeftCell="A2" activePane="bottomLeft" state="frozen"/>
      <selection pane="bottomLeft" activeCell="H62" sqref="H62"/>
    </sheetView>
  </sheetViews>
  <sheetFormatPr defaultColWidth="12.59765625" defaultRowHeight="15" customHeight="1"/>
  <cols>
    <col min="1" max="1" width="70.3984375" customWidth="1"/>
    <col min="2" max="2" width="14.19921875" customWidth="1"/>
    <col min="3" max="3" width="1.5" customWidth="1"/>
    <col min="4" max="4" width="10.19921875" customWidth="1"/>
    <col min="5" max="5" width="1.5" customWidth="1"/>
    <col min="6" max="6" width="45.5" hidden="1" customWidth="1"/>
    <col min="7" max="7" width="1.5" hidden="1" customWidth="1"/>
    <col min="8" max="8" width="28.69921875" customWidth="1"/>
    <col min="9" max="9" width="1.5" customWidth="1"/>
    <col min="10" max="10" width="12.8984375" hidden="1" customWidth="1"/>
    <col min="11" max="11" width="1.5" hidden="1" customWidth="1"/>
    <col min="12" max="12" width="17.59765625" customWidth="1"/>
    <col min="13" max="13" width="1.5" customWidth="1"/>
    <col min="14" max="14" width="14.69921875" customWidth="1"/>
    <col min="15" max="15" width="1.5" customWidth="1"/>
    <col min="16" max="16" width="11.5" customWidth="1"/>
    <col min="17" max="17" width="1.5" customWidth="1"/>
    <col min="18" max="18" width="8.1992187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984375" customWidth="1"/>
    <col min="27" max="27" width="1.5" customWidth="1"/>
    <col min="28" max="28" width="11.699218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xmlns:xlrd2="http://schemas.microsoft.com/office/spreadsheetml/2017/richdata2"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Rafael Azzi</cp:lastModifiedBy>
  <cp:lastPrinted>2026-05-18T16:55:43Z</cp:lastPrinted>
  <dcterms:created xsi:type="dcterms:W3CDTF">2021-07-07T13:14:07Z</dcterms:created>
  <dcterms:modified xsi:type="dcterms:W3CDTF">2026-06-17T20:06:30Z</dcterms:modified>
</cp:coreProperties>
</file>